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Netz\Desktop\HP 03.03.20\"/>
    </mc:Choice>
  </mc:AlternateContent>
  <workbookProtection workbookPassword="BDC1" lockStructure="1"/>
  <bookViews>
    <workbookView xWindow="-15" yWindow="6375" windowWidth="19170" windowHeight="6420" tabRatio="752" activeTab="1"/>
  </bookViews>
  <sheets>
    <sheet name="Anlage 3" sheetId="28" r:id="rId1"/>
    <sheet name="Anlage 4" sheetId="1" r:id="rId2"/>
    <sheet name="ohne" sheetId="14" state="hidden" r:id="rId3"/>
    <sheet name="Finanzierungsplan" sheetId="2" state="hidden" r:id="rId4"/>
  </sheets>
  <definedNames>
    <definedName name="_xlnm.Print_Area" localSheetId="0">'Anlage 3'!$A$1:$G$38</definedName>
    <definedName name="_xlnm.Print_Area" localSheetId="1">'Anlage 4'!$A$1:$T$1000</definedName>
    <definedName name="_xlnm.Print_Area" localSheetId="3">Finanzierungsplan!$A$1:$H$18</definedName>
    <definedName name="_xlnm.Print_Titles" localSheetId="0">'Anlage 3'!$1:$2</definedName>
    <definedName name="_xlnm.Print_Titles" localSheetId="3">Finanzierungsplan!$1:$2</definedName>
  </definedNames>
  <calcPr calcId="152511" fullPrecision="0"/>
</workbook>
</file>

<file path=xl/calcChain.xml><?xml version="1.0" encoding="utf-8"?>
<calcChain xmlns="http://schemas.openxmlformats.org/spreadsheetml/2006/main">
  <c r="D5" i="1" l="1"/>
  <c r="R1050" i="14" l="1"/>
  <c r="A98" i="1" l="1"/>
  <c r="A148" i="1" s="1"/>
  <c r="A198" i="1" s="1"/>
  <c r="A248" i="1" s="1"/>
  <c r="A298" i="1" s="1"/>
  <c r="A348" i="1" s="1"/>
  <c r="A398" i="1" s="1"/>
  <c r="A448" i="1" s="1"/>
  <c r="A498" i="1" s="1"/>
  <c r="A548" i="1" s="1"/>
  <c r="A598" i="1" s="1"/>
  <c r="A648" i="1" s="1"/>
  <c r="A698" i="1" s="1"/>
  <c r="A748" i="1" s="1"/>
  <c r="A798" i="1" s="1"/>
  <c r="A848" i="1" s="1"/>
  <c r="A898" i="1" s="1"/>
  <c r="A948" i="1" s="1"/>
  <c r="A998" i="1" s="1"/>
  <c r="U96" i="1" l="1"/>
  <c r="U146" i="1" s="1"/>
  <c r="U196" i="1" s="1"/>
  <c r="U246" i="1" s="1"/>
  <c r="U296" i="1" s="1"/>
  <c r="U346" i="1" s="1"/>
  <c r="U396" i="1" s="1"/>
  <c r="U446" i="1" s="1"/>
  <c r="U496" i="1" s="1"/>
  <c r="U546" i="1" s="1"/>
  <c r="U596" i="1" s="1"/>
  <c r="U646" i="1" s="1"/>
  <c r="U696" i="1" s="1"/>
  <c r="U746" i="1" s="1"/>
  <c r="U796" i="1" s="1"/>
  <c r="U846" i="1" s="1"/>
  <c r="U896" i="1" s="1"/>
  <c r="U946" i="1" s="1"/>
  <c r="U996" i="1" s="1"/>
  <c r="Y5" i="1" l="1"/>
  <c r="A56" i="1" l="1"/>
  <c r="W99" i="1"/>
  <c r="W100" i="1" s="1"/>
  <c r="F917" i="1"/>
  <c r="F867" i="1"/>
  <c r="F817" i="1"/>
  <c r="F767" i="1"/>
  <c r="F717" i="1"/>
  <c r="F667" i="1"/>
  <c r="F617" i="1"/>
  <c r="F567" i="1"/>
  <c r="F517" i="1"/>
  <c r="F467" i="1"/>
  <c r="F417" i="1"/>
  <c r="F367" i="1"/>
  <c r="F317" i="1"/>
  <c r="F267" i="1"/>
  <c r="G68" i="1"/>
  <c r="G118" i="1" s="1"/>
  <c r="G168" i="1" s="1"/>
  <c r="G218" i="1" s="1"/>
  <c r="G268" i="1" s="1"/>
  <c r="G318" i="1" s="1"/>
  <c r="G368" i="1" s="1"/>
  <c r="G418" i="1" s="1"/>
  <c r="G468" i="1" s="1"/>
  <c r="G518" i="1" s="1"/>
  <c r="G568" i="1" s="1"/>
  <c r="G618" i="1" s="1"/>
  <c r="G668" i="1" s="1"/>
  <c r="G718" i="1" s="1"/>
  <c r="G768" i="1" s="1"/>
  <c r="G818" i="1" s="1"/>
  <c r="G868" i="1" s="1"/>
  <c r="G918" i="1" s="1"/>
  <c r="G968" i="1" s="1"/>
  <c r="E71" i="1" l="1"/>
  <c r="X100" i="1"/>
  <c r="Y100" i="1"/>
  <c r="H68" i="1"/>
  <c r="M15" i="28" l="1"/>
  <c r="L15" i="28"/>
  <c r="K15" i="28"/>
  <c r="M1" i="28" l="1"/>
  <c r="C4" i="28" l="1"/>
  <c r="P5" i="2" l="1"/>
  <c r="C1004" i="14" l="1"/>
  <c r="C1020" i="14" s="1"/>
  <c r="C1034" i="14" s="1"/>
  <c r="J61" i="1"/>
  <c r="J111" i="1" s="1"/>
  <c r="J161" i="1" s="1"/>
  <c r="J211" i="1" s="1"/>
  <c r="J261" i="1" s="1"/>
  <c r="J311" i="1" s="1"/>
  <c r="J361" i="1" s="1"/>
  <c r="J411" i="1" s="1"/>
  <c r="J461" i="1" s="1"/>
  <c r="J511" i="1" s="1"/>
  <c r="J561" i="1" s="1"/>
  <c r="J611" i="1" s="1"/>
  <c r="J661" i="1" s="1"/>
  <c r="J711" i="1" s="1"/>
  <c r="J761" i="1" s="1"/>
  <c r="J811" i="1" s="1"/>
  <c r="J861" i="1" s="1"/>
  <c r="J911" i="1" s="1"/>
  <c r="J961" i="1" s="1"/>
  <c r="J68" i="1"/>
  <c r="J118" i="1" s="1"/>
  <c r="J168" i="1" s="1"/>
  <c r="J218" i="1" s="1"/>
  <c r="J268" i="1" s="1"/>
  <c r="J318" i="1" s="1"/>
  <c r="J368" i="1" s="1"/>
  <c r="J418" i="1" s="1"/>
  <c r="J468" i="1" s="1"/>
  <c r="J518" i="1" s="1"/>
  <c r="J568" i="1" s="1"/>
  <c r="J618" i="1" s="1"/>
  <c r="J668" i="1" s="1"/>
  <c r="J718" i="1" s="1"/>
  <c r="J768" i="1" s="1"/>
  <c r="J818" i="1" s="1"/>
  <c r="J868" i="1" s="1"/>
  <c r="J918" i="1" s="1"/>
  <c r="J968" i="1" s="1"/>
  <c r="J98" i="1"/>
  <c r="J148" i="1" s="1"/>
  <c r="J198" i="1" s="1"/>
  <c r="J248" i="1" s="1"/>
  <c r="J298" i="1" s="1"/>
  <c r="J348" i="1" s="1"/>
  <c r="J398" i="1" s="1"/>
  <c r="J448" i="1" s="1"/>
  <c r="J498" i="1" s="1"/>
  <c r="J548" i="1" s="1"/>
  <c r="J598" i="1" s="1"/>
  <c r="J648" i="1" s="1"/>
  <c r="J698" i="1" s="1"/>
  <c r="J748" i="1" s="1"/>
  <c r="J798" i="1" s="1"/>
  <c r="J848" i="1" s="1"/>
  <c r="J898" i="1" s="1"/>
  <c r="J948" i="1" s="1"/>
  <c r="J998" i="1" s="1"/>
  <c r="J100" i="1"/>
  <c r="J150" i="1" s="1"/>
  <c r="J200" i="1" s="1"/>
  <c r="J250" i="1" s="1"/>
  <c r="J300" i="1" s="1"/>
  <c r="J350" i="1" s="1"/>
  <c r="J400" i="1" s="1"/>
  <c r="J450" i="1" s="1"/>
  <c r="J500" i="1" s="1"/>
  <c r="J550" i="1" s="1"/>
  <c r="J600" i="1" s="1"/>
  <c r="J650" i="1" s="1"/>
  <c r="J700" i="1" s="1"/>
  <c r="J750" i="1" s="1"/>
  <c r="J800" i="1" s="1"/>
  <c r="J850" i="1" s="1"/>
  <c r="J900" i="1" s="1"/>
  <c r="J950" i="1" s="1"/>
  <c r="J1000" i="1" s="1"/>
  <c r="K48" i="1"/>
  <c r="K50" i="1" s="1"/>
  <c r="K61" i="1"/>
  <c r="K111" i="1" s="1"/>
  <c r="K161" i="1" s="1"/>
  <c r="K211" i="1" s="1"/>
  <c r="K261" i="1" s="1"/>
  <c r="K311" i="1" s="1"/>
  <c r="K361" i="1" s="1"/>
  <c r="K411" i="1" s="1"/>
  <c r="K461" i="1" s="1"/>
  <c r="K511" i="1" s="1"/>
  <c r="K561" i="1" s="1"/>
  <c r="K611" i="1" s="1"/>
  <c r="K661" i="1" s="1"/>
  <c r="K711" i="1" s="1"/>
  <c r="K761" i="1" s="1"/>
  <c r="K811" i="1" s="1"/>
  <c r="K861" i="1" s="1"/>
  <c r="K911" i="1" s="1"/>
  <c r="K961" i="1" s="1"/>
  <c r="K68" i="1"/>
  <c r="K118" i="1" s="1"/>
  <c r="K168" i="1" s="1"/>
  <c r="K218" i="1" s="1"/>
  <c r="K268" i="1" s="1"/>
  <c r="K318" i="1" s="1"/>
  <c r="K368" i="1" s="1"/>
  <c r="K418" i="1" s="1"/>
  <c r="K468" i="1" s="1"/>
  <c r="K518" i="1" s="1"/>
  <c r="K568" i="1" s="1"/>
  <c r="K618" i="1" s="1"/>
  <c r="K668" i="1" s="1"/>
  <c r="K718" i="1" s="1"/>
  <c r="K768" i="1" s="1"/>
  <c r="K818" i="1" s="1"/>
  <c r="K868" i="1" s="1"/>
  <c r="K918" i="1" s="1"/>
  <c r="K968" i="1" s="1"/>
  <c r="L62" i="1"/>
  <c r="L112" i="1" s="1"/>
  <c r="L162" i="1" s="1"/>
  <c r="L212" i="1" s="1"/>
  <c r="L262" i="1" s="1"/>
  <c r="L312" i="1" s="1"/>
  <c r="L362" i="1" s="1"/>
  <c r="L412" i="1" s="1"/>
  <c r="L462" i="1" s="1"/>
  <c r="L512" i="1" s="1"/>
  <c r="L562" i="1" s="1"/>
  <c r="L612" i="1" s="1"/>
  <c r="L662" i="1" s="1"/>
  <c r="L712" i="1" s="1"/>
  <c r="L762" i="1" s="1"/>
  <c r="L812" i="1" s="1"/>
  <c r="L862" i="1" s="1"/>
  <c r="L912" i="1" s="1"/>
  <c r="L962" i="1" s="1"/>
  <c r="L63" i="1"/>
  <c r="L113" i="1" s="1"/>
  <c r="L163" i="1" s="1"/>
  <c r="L213" i="1" s="1"/>
  <c r="L263" i="1" s="1"/>
  <c r="L313" i="1" s="1"/>
  <c r="L363" i="1" s="1"/>
  <c r="L413" i="1" s="1"/>
  <c r="L463" i="1" s="1"/>
  <c r="L513" i="1" s="1"/>
  <c r="L563" i="1" s="1"/>
  <c r="L613" i="1" s="1"/>
  <c r="L663" i="1" s="1"/>
  <c r="L713" i="1" s="1"/>
  <c r="L763" i="1" s="1"/>
  <c r="L813" i="1" s="1"/>
  <c r="L863" i="1" s="1"/>
  <c r="L913" i="1" s="1"/>
  <c r="L963" i="1" s="1"/>
  <c r="L65" i="1"/>
  <c r="L115" i="1" s="1"/>
  <c r="L165" i="1" s="1"/>
  <c r="L215" i="1" s="1"/>
  <c r="L265" i="1" s="1"/>
  <c r="L315" i="1" s="1"/>
  <c r="L365" i="1" s="1"/>
  <c r="L415" i="1" s="1"/>
  <c r="L465" i="1" s="1"/>
  <c r="L515" i="1" s="1"/>
  <c r="L565" i="1" s="1"/>
  <c r="L615" i="1" s="1"/>
  <c r="L665" i="1" s="1"/>
  <c r="L715" i="1" s="1"/>
  <c r="L765" i="1" s="1"/>
  <c r="L815" i="1" s="1"/>
  <c r="L865" i="1" s="1"/>
  <c r="L915" i="1" s="1"/>
  <c r="L965" i="1" s="1"/>
  <c r="L66" i="1"/>
  <c r="L116" i="1" s="1"/>
  <c r="L166" i="1" s="1"/>
  <c r="L216" i="1" s="1"/>
  <c r="L266" i="1" s="1"/>
  <c r="L316" i="1" s="1"/>
  <c r="L366" i="1" s="1"/>
  <c r="L416" i="1" s="1"/>
  <c r="L466" i="1" s="1"/>
  <c r="L516" i="1" s="1"/>
  <c r="L566" i="1" s="1"/>
  <c r="L616" i="1" s="1"/>
  <c r="L666" i="1" s="1"/>
  <c r="L716" i="1" s="1"/>
  <c r="L766" i="1" s="1"/>
  <c r="L816" i="1" s="1"/>
  <c r="L866" i="1" s="1"/>
  <c r="L916" i="1" s="1"/>
  <c r="L966" i="1" s="1"/>
  <c r="L67" i="1"/>
  <c r="L117" i="1" s="1"/>
  <c r="L167" i="1" s="1"/>
  <c r="L217" i="1" s="1"/>
  <c r="L267" i="1" s="1"/>
  <c r="L317" i="1" s="1"/>
  <c r="L367" i="1" s="1"/>
  <c r="L417" i="1" s="1"/>
  <c r="L467" i="1" s="1"/>
  <c r="L517" i="1" s="1"/>
  <c r="L567" i="1" s="1"/>
  <c r="L617" i="1" s="1"/>
  <c r="L667" i="1" s="1"/>
  <c r="L717" i="1" s="1"/>
  <c r="L767" i="1" s="1"/>
  <c r="L817" i="1" s="1"/>
  <c r="L867" i="1" s="1"/>
  <c r="L917" i="1" s="1"/>
  <c r="L967" i="1" s="1"/>
  <c r="L68" i="1"/>
  <c r="L118" i="1" s="1"/>
  <c r="L168" i="1" s="1"/>
  <c r="L218" i="1" s="1"/>
  <c r="L268" i="1" s="1"/>
  <c r="L318" i="1" s="1"/>
  <c r="L368" i="1" s="1"/>
  <c r="L418" i="1" s="1"/>
  <c r="L468" i="1" s="1"/>
  <c r="L518" i="1" s="1"/>
  <c r="L568" i="1" s="1"/>
  <c r="L618" i="1" s="1"/>
  <c r="L668" i="1" s="1"/>
  <c r="L718" i="1" s="1"/>
  <c r="L768" i="1" s="1"/>
  <c r="L818" i="1" s="1"/>
  <c r="L868" i="1" s="1"/>
  <c r="L918" i="1" s="1"/>
  <c r="L968" i="1" s="1"/>
  <c r="M62" i="1"/>
  <c r="M112" i="1" s="1"/>
  <c r="M162" i="1" s="1"/>
  <c r="M212" i="1" s="1"/>
  <c r="M262" i="1" s="1"/>
  <c r="M312" i="1" s="1"/>
  <c r="M362" i="1" s="1"/>
  <c r="M412" i="1" s="1"/>
  <c r="M462" i="1" s="1"/>
  <c r="M512" i="1" s="1"/>
  <c r="M562" i="1" s="1"/>
  <c r="M612" i="1" s="1"/>
  <c r="M662" i="1" s="1"/>
  <c r="M712" i="1" s="1"/>
  <c r="M762" i="1" s="1"/>
  <c r="M812" i="1" s="1"/>
  <c r="M862" i="1" s="1"/>
  <c r="M912" i="1" s="1"/>
  <c r="M962" i="1" s="1"/>
  <c r="M63" i="1"/>
  <c r="M113" i="1" s="1"/>
  <c r="M163" i="1" s="1"/>
  <c r="M213" i="1" s="1"/>
  <c r="M263" i="1" s="1"/>
  <c r="M313" i="1" s="1"/>
  <c r="M363" i="1" s="1"/>
  <c r="M413" i="1" s="1"/>
  <c r="M463" i="1" s="1"/>
  <c r="M513" i="1" s="1"/>
  <c r="M563" i="1" s="1"/>
  <c r="M613" i="1" s="1"/>
  <c r="M663" i="1" s="1"/>
  <c r="M713" i="1" s="1"/>
  <c r="M763" i="1" s="1"/>
  <c r="M813" i="1" s="1"/>
  <c r="M863" i="1" s="1"/>
  <c r="M913" i="1" s="1"/>
  <c r="M963" i="1" s="1"/>
  <c r="M64" i="1"/>
  <c r="M114" i="1" s="1"/>
  <c r="M164" i="1" s="1"/>
  <c r="M214" i="1" s="1"/>
  <c r="M264" i="1" s="1"/>
  <c r="M314" i="1" s="1"/>
  <c r="M364" i="1" s="1"/>
  <c r="M414" i="1" s="1"/>
  <c r="M464" i="1" s="1"/>
  <c r="M514" i="1" s="1"/>
  <c r="M564" i="1" s="1"/>
  <c r="M614" i="1" s="1"/>
  <c r="M664" i="1" s="1"/>
  <c r="M714" i="1" s="1"/>
  <c r="M764" i="1" s="1"/>
  <c r="M814" i="1" s="1"/>
  <c r="M864" i="1" s="1"/>
  <c r="M914" i="1" s="1"/>
  <c r="M964" i="1" s="1"/>
  <c r="M65" i="1"/>
  <c r="M115" i="1" s="1"/>
  <c r="M165" i="1" s="1"/>
  <c r="M215" i="1" s="1"/>
  <c r="M265" i="1" s="1"/>
  <c r="M315" i="1" s="1"/>
  <c r="M365" i="1" s="1"/>
  <c r="M415" i="1" s="1"/>
  <c r="M465" i="1" s="1"/>
  <c r="M515" i="1" s="1"/>
  <c r="M565" i="1" s="1"/>
  <c r="M615" i="1" s="1"/>
  <c r="M665" i="1" s="1"/>
  <c r="M715" i="1" s="1"/>
  <c r="M765" i="1" s="1"/>
  <c r="M815" i="1" s="1"/>
  <c r="M865" i="1" s="1"/>
  <c r="M915" i="1" s="1"/>
  <c r="M965" i="1" s="1"/>
  <c r="M66" i="1"/>
  <c r="M116" i="1" s="1"/>
  <c r="M166" i="1" s="1"/>
  <c r="M216" i="1" s="1"/>
  <c r="M266" i="1" s="1"/>
  <c r="M316" i="1" s="1"/>
  <c r="M366" i="1" s="1"/>
  <c r="M416" i="1" s="1"/>
  <c r="M466" i="1" s="1"/>
  <c r="M516" i="1" s="1"/>
  <c r="M566" i="1" s="1"/>
  <c r="M616" i="1" s="1"/>
  <c r="M666" i="1" s="1"/>
  <c r="M716" i="1" s="1"/>
  <c r="M766" i="1" s="1"/>
  <c r="M816" i="1" s="1"/>
  <c r="M866" i="1" s="1"/>
  <c r="M916" i="1" s="1"/>
  <c r="M966" i="1" s="1"/>
  <c r="M67" i="1"/>
  <c r="M117" i="1" s="1"/>
  <c r="M167" i="1" s="1"/>
  <c r="M217" i="1" s="1"/>
  <c r="M267" i="1" s="1"/>
  <c r="M317" i="1" s="1"/>
  <c r="M367" i="1" s="1"/>
  <c r="M417" i="1" s="1"/>
  <c r="M467" i="1" s="1"/>
  <c r="M517" i="1" s="1"/>
  <c r="M567" i="1" s="1"/>
  <c r="M617" i="1" s="1"/>
  <c r="M667" i="1" s="1"/>
  <c r="M717" i="1" s="1"/>
  <c r="M767" i="1" s="1"/>
  <c r="M817" i="1" s="1"/>
  <c r="M867" i="1" s="1"/>
  <c r="M917" i="1" s="1"/>
  <c r="M967" i="1" s="1"/>
  <c r="M68" i="1"/>
  <c r="M118" i="1" s="1"/>
  <c r="M168" i="1" s="1"/>
  <c r="M218" i="1" s="1"/>
  <c r="M268" i="1" s="1"/>
  <c r="M318" i="1" s="1"/>
  <c r="M368" i="1" s="1"/>
  <c r="M418" i="1" s="1"/>
  <c r="M468" i="1" s="1"/>
  <c r="M518" i="1" s="1"/>
  <c r="M568" i="1" s="1"/>
  <c r="M618" i="1" s="1"/>
  <c r="M668" i="1" s="1"/>
  <c r="M718" i="1" s="1"/>
  <c r="M768" i="1" s="1"/>
  <c r="M818" i="1" s="1"/>
  <c r="M868" i="1" s="1"/>
  <c r="M918" i="1" s="1"/>
  <c r="M968" i="1" s="1"/>
  <c r="N48" i="1"/>
  <c r="N50" i="1" s="1"/>
  <c r="O48" i="1"/>
  <c r="O50" i="1" s="1"/>
  <c r="P48" i="1"/>
  <c r="P50" i="1" s="1"/>
  <c r="Q48" i="1"/>
  <c r="Q50" i="1" s="1"/>
  <c r="R48" i="1"/>
  <c r="R50" i="1" s="1"/>
  <c r="N68" i="1"/>
  <c r="N118" i="1" s="1"/>
  <c r="N168" i="1" s="1"/>
  <c r="N218" i="1" s="1"/>
  <c r="N268" i="1" s="1"/>
  <c r="N318" i="1" s="1"/>
  <c r="N368" i="1" s="1"/>
  <c r="N418" i="1" s="1"/>
  <c r="N468" i="1" s="1"/>
  <c r="N518" i="1" s="1"/>
  <c r="N568" i="1" s="1"/>
  <c r="N618" i="1" s="1"/>
  <c r="N668" i="1" s="1"/>
  <c r="N718" i="1" s="1"/>
  <c r="N768" i="1" s="1"/>
  <c r="N818" i="1" s="1"/>
  <c r="N868" i="1" s="1"/>
  <c r="N918" i="1" s="1"/>
  <c r="N968" i="1" s="1"/>
  <c r="O68" i="1"/>
  <c r="O118" i="1" s="1"/>
  <c r="O168" i="1" s="1"/>
  <c r="O218" i="1" s="1"/>
  <c r="O268" i="1" s="1"/>
  <c r="O318" i="1" s="1"/>
  <c r="O368" i="1" s="1"/>
  <c r="O418" i="1" s="1"/>
  <c r="O468" i="1" s="1"/>
  <c r="O518" i="1" s="1"/>
  <c r="O568" i="1" s="1"/>
  <c r="O618" i="1" s="1"/>
  <c r="O668" i="1" s="1"/>
  <c r="O718" i="1" s="1"/>
  <c r="O768" i="1" s="1"/>
  <c r="O818" i="1" s="1"/>
  <c r="O868" i="1" s="1"/>
  <c r="O918" i="1" s="1"/>
  <c r="O968" i="1" s="1"/>
  <c r="P68" i="1"/>
  <c r="P118" i="1" s="1"/>
  <c r="P168" i="1" s="1"/>
  <c r="P218" i="1" s="1"/>
  <c r="P268" i="1" s="1"/>
  <c r="P318" i="1" s="1"/>
  <c r="P368" i="1" s="1"/>
  <c r="P418" i="1" s="1"/>
  <c r="P468" i="1" s="1"/>
  <c r="P518" i="1" s="1"/>
  <c r="P568" i="1" s="1"/>
  <c r="P618" i="1" s="1"/>
  <c r="P668" i="1" s="1"/>
  <c r="P718" i="1" s="1"/>
  <c r="P768" i="1" s="1"/>
  <c r="P818" i="1" s="1"/>
  <c r="P868" i="1" s="1"/>
  <c r="P918" i="1" s="1"/>
  <c r="P968" i="1" s="1"/>
  <c r="Q68" i="1"/>
  <c r="Q118" i="1" s="1"/>
  <c r="Q168" i="1" s="1"/>
  <c r="Q218" i="1" s="1"/>
  <c r="Q268" i="1" s="1"/>
  <c r="Q318" i="1" s="1"/>
  <c r="Q368" i="1" s="1"/>
  <c r="Q418" i="1" s="1"/>
  <c r="Q468" i="1" s="1"/>
  <c r="Q518" i="1" s="1"/>
  <c r="Q568" i="1" s="1"/>
  <c r="Q618" i="1" s="1"/>
  <c r="Q668" i="1" s="1"/>
  <c r="Q718" i="1" s="1"/>
  <c r="Q768" i="1" s="1"/>
  <c r="Q818" i="1" s="1"/>
  <c r="Q868" i="1" s="1"/>
  <c r="Q918" i="1" s="1"/>
  <c r="Q968" i="1" s="1"/>
  <c r="R68" i="1"/>
  <c r="R118" i="1" s="1"/>
  <c r="R168" i="1" s="1"/>
  <c r="R218" i="1" s="1"/>
  <c r="R268" i="1" s="1"/>
  <c r="R318" i="1" s="1"/>
  <c r="R368" i="1" s="1"/>
  <c r="R418" i="1" s="1"/>
  <c r="R468" i="1" s="1"/>
  <c r="R518" i="1" s="1"/>
  <c r="R568" i="1" s="1"/>
  <c r="R618" i="1" s="1"/>
  <c r="R668" i="1" s="1"/>
  <c r="R718" i="1" s="1"/>
  <c r="R768" i="1" s="1"/>
  <c r="R818" i="1" s="1"/>
  <c r="R868" i="1" s="1"/>
  <c r="R918" i="1" s="1"/>
  <c r="R968" i="1" s="1"/>
  <c r="X72" i="1"/>
  <c r="Y72" i="1"/>
  <c r="Z72" i="1"/>
  <c r="AA72" i="1"/>
  <c r="W72" i="1"/>
  <c r="D5" i="14"/>
  <c r="V10" i="1"/>
  <c r="V11" i="1"/>
  <c r="V12" i="1"/>
  <c r="V9" i="1"/>
  <c r="AA5" i="1"/>
  <c r="AA4" i="1"/>
  <c r="G100" i="1"/>
  <c r="G150" i="1" s="1"/>
  <c r="G200" i="1" s="1"/>
  <c r="G250" i="1" s="1"/>
  <c r="G300" i="1" s="1"/>
  <c r="G350" i="1" s="1"/>
  <c r="G400" i="1" s="1"/>
  <c r="G450" i="1" s="1"/>
  <c r="G500" i="1" s="1"/>
  <c r="G550" i="1" s="1"/>
  <c r="G600" i="1" s="1"/>
  <c r="G650" i="1" s="1"/>
  <c r="G700" i="1" s="1"/>
  <c r="G750" i="1" s="1"/>
  <c r="G800" i="1" s="1"/>
  <c r="G850" i="1" s="1"/>
  <c r="G900" i="1" s="1"/>
  <c r="G950" i="1" s="1"/>
  <c r="G1000" i="1" s="1"/>
  <c r="G98" i="1"/>
  <c r="G148" i="1" s="1"/>
  <c r="G198" i="1" s="1"/>
  <c r="G248" i="1" s="1"/>
  <c r="G298" i="1" s="1"/>
  <c r="G348" i="1" s="1"/>
  <c r="G398" i="1" s="1"/>
  <c r="G448" i="1" s="1"/>
  <c r="G498" i="1" s="1"/>
  <c r="G548" i="1" s="1"/>
  <c r="G598" i="1" s="1"/>
  <c r="G648" i="1" s="1"/>
  <c r="G698" i="1" s="1"/>
  <c r="G748" i="1" s="1"/>
  <c r="G798" i="1" s="1"/>
  <c r="G848" i="1" s="1"/>
  <c r="G898" i="1" s="1"/>
  <c r="G948" i="1" s="1"/>
  <c r="G998" i="1" s="1"/>
  <c r="B19" i="1"/>
  <c r="B69" i="1" s="1"/>
  <c r="B119" i="1" s="1"/>
  <c r="B169" i="1" s="1"/>
  <c r="B219" i="1" s="1"/>
  <c r="B269" i="1" s="1"/>
  <c r="B319" i="1" s="1"/>
  <c r="B369" i="1" s="1"/>
  <c r="B419" i="1" s="1"/>
  <c r="B469" i="1" s="1"/>
  <c r="B519" i="1" s="1"/>
  <c r="B569" i="1" s="1"/>
  <c r="B619" i="1" s="1"/>
  <c r="B669" i="1" s="1"/>
  <c r="B719" i="1" s="1"/>
  <c r="B769" i="1" s="1"/>
  <c r="B819" i="1" s="1"/>
  <c r="B869" i="1" s="1"/>
  <c r="B919" i="1" s="1"/>
  <c r="B969" i="1" s="1"/>
  <c r="E6" i="2"/>
  <c r="V4" i="1"/>
  <c r="V13" i="1"/>
  <c r="T56" i="1"/>
  <c r="D55" i="1" s="1"/>
  <c r="T55" i="1"/>
  <c r="T105" i="1" s="1"/>
  <c r="T155" i="1" s="1"/>
  <c r="T205" i="1" s="1"/>
  <c r="T255" i="1" s="1"/>
  <c r="T305" i="1" s="1"/>
  <c r="T355" i="1" s="1"/>
  <c r="T405" i="1" s="1"/>
  <c r="T455" i="1" s="1"/>
  <c r="T505" i="1" s="1"/>
  <c r="T555" i="1" s="1"/>
  <c r="T605" i="1" s="1"/>
  <c r="T655" i="1" s="1"/>
  <c r="T705" i="1" s="1"/>
  <c r="T755" i="1" s="1"/>
  <c r="T805" i="1" s="1"/>
  <c r="T855" i="1" s="1"/>
  <c r="T905" i="1" s="1"/>
  <c r="T955" i="1" s="1"/>
  <c r="A55" i="1"/>
  <c r="A105" i="1" s="1"/>
  <c r="A155" i="1" s="1"/>
  <c r="A205" i="1" s="1"/>
  <c r="A255" i="1" s="1"/>
  <c r="A305" i="1" s="1"/>
  <c r="A355" i="1" s="1"/>
  <c r="A405" i="1" s="1"/>
  <c r="A455" i="1" s="1"/>
  <c r="A505" i="1" s="1"/>
  <c r="A555" i="1" s="1"/>
  <c r="A605" i="1" s="1"/>
  <c r="A655" i="1" s="1"/>
  <c r="A705" i="1" s="1"/>
  <c r="A755" i="1" s="1"/>
  <c r="A805" i="1" s="1"/>
  <c r="A855" i="1" s="1"/>
  <c r="A905" i="1" s="1"/>
  <c r="A955" i="1" s="1"/>
  <c r="L18" i="14"/>
  <c r="K18" i="14"/>
  <c r="K1011" i="14" s="1"/>
  <c r="K1027" i="14" s="1"/>
  <c r="K1041" i="14" s="1"/>
  <c r="J18" i="14"/>
  <c r="J1011" i="14" s="1"/>
  <c r="J1027" i="14" s="1"/>
  <c r="J1041" i="14" s="1"/>
  <c r="I18" i="14"/>
  <c r="H18" i="14"/>
  <c r="G18" i="14"/>
  <c r="F18" i="14"/>
  <c r="E18" i="14"/>
  <c r="E68" i="14" s="1"/>
  <c r="E118" i="14" s="1"/>
  <c r="E168" i="14" s="1"/>
  <c r="E218" i="14" s="1"/>
  <c r="E268" i="14" s="1"/>
  <c r="E318" i="14" s="1"/>
  <c r="E368" i="14" s="1"/>
  <c r="E418" i="14" s="1"/>
  <c r="E468" i="14" s="1"/>
  <c r="E518" i="14" s="1"/>
  <c r="E568" i="14" s="1"/>
  <c r="E618" i="14" s="1"/>
  <c r="E668" i="14" s="1"/>
  <c r="E718" i="14" s="1"/>
  <c r="E768" i="14" s="1"/>
  <c r="E818" i="14" s="1"/>
  <c r="E868" i="14" s="1"/>
  <c r="E918" i="14" s="1"/>
  <c r="E968" i="14" s="1"/>
  <c r="D18" i="14"/>
  <c r="C18" i="14"/>
  <c r="B18" i="14"/>
  <c r="E17" i="14"/>
  <c r="E1010" i="14" s="1"/>
  <c r="D17" i="14"/>
  <c r="B17" i="14"/>
  <c r="B1010" i="14" s="1"/>
  <c r="E16" i="14"/>
  <c r="E1009" i="14" s="1"/>
  <c r="E1025" i="14" s="1"/>
  <c r="E1039" i="14" s="1"/>
  <c r="D16" i="14"/>
  <c r="D1009" i="14" s="1"/>
  <c r="D1025" i="14" s="1"/>
  <c r="D1039" i="14" s="1"/>
  <c r="B16" i="14"/>
  <c r="B66" i="14" s="1"/>
  <c r="B116" i="14" s="1"/>
  <c r="B166" i="14" s="1"/>
  <c r="B216" i="14" s="1"/>
  <c r="B266" i="14" s="1"/>
  <c r="B316" i="14" s="1"/>
  <c r="B366" i="14" s="1"/>
  <c r="B416" i="14" s="1"/>
  <c r="B466" i="14" s="1"/>
  <c r="B516" i="14" s="1"/>
  <c r="B566" i="14" s="1"/>
  <c r="B616" i="14" s="1"/>
  <c r="B666" i="14" s="1"/>
  <c r="B716" i="14" s="1"/>
  <c r="B766" i="14" s="1"/>
  <c r="B816" i="14" s="1"/>
  <c r="B866" i="14" s="1"/>
  <c r="B916" i="14" s="1"/>
  <c r="B966" i="14" s="1"/>
  <c r="E15" i="14"/>
  <c r="D15" i="14"/>
  <c r="B15" i="14"/>
  <c r="E14" i="14"/>
  <c r="E64" i="14" s="1"/>
  <c r="E114" i="14" s="1"/>
  <c r="E164" i="14" s="1"/>
  <c r="E214" i="14" s="1"/>
  <c r="E264" i="14" s="1"/>
  <c r="E314" i="14" s="1"/>
  <c r="E364" i="14" s="1"/>
  <c r="E414" i="14" s="1"/>
  <c r="E464" i="14" s="1"/>
  <c r="E514" i="14" s="1"/>
  <c r="E564" i="14" s="1"/>
  <c r="E614" i="14" s="1"/>
  <c r="E664" i="14" s="1"/>
  <c r="E714" i="14" s="1"/>
  <c r="E764" i="14" s="1"/>
  <c r="E814" i="14" s="1"/>
  <c r="E864" i="14" s="1"/>
  <c r="E914" i="14" s="1"/>
  <c r="E964" i="14" s="1"/>
  <c r="B14" i="14"/>
  <c r="B64" i="14" s="1"/>
  <c r="B114" i="14" s="1"/>
  <c r="B164" i="14" s="1"/>
  <c r="B214" i="14" s="1"/>
  <c r="B264" i="14" s="1"/>
  <c r="B314" i="14" s="1"/>
  <c r="B364" i="14" s="1"/>
  <c r="B414" i="14" s="1"/>
  <c r="B464" i="14" s="1"/>
  <c r="B514" i="14" s="1"/>
  <c r="B564" i="14" s="1"/>
  <c r="B614" i="14" s="1"/>
  <c r="B664" i="14" s="1"/>
  <c r="B714" i="14" s="1"/>
  <c r="B764" i="14" s="1"/>
  <c r="B814" i="14" s="1"/>
  <c r="B864" i="14" s="1"/>
  <c r="B914" i="14" s="1"/>
  <c r="B964" i="14" s="1"/>
  <c r="E13" i="14"/>
  <c r="D13" i="14"/>
  <c r="B13" i="14"/>
  <c r="E12" i="14"/>
  <c r="E1005" i="14" s="1"/>
  <c r="E1021" i="14" s="1"/>
  <c r="E1035" i="14" s="1"/>
  <c r="D12" i="14"/>
  <c r="B12" i="14"/>
  <c r="B1005" i="14" s="1"/>
  <c r="C61" i="14"/>
  <c r="C111" i="14" s="1"/>
  <c r="C161" i="14" s="1"/>
  <c r="C211" i="14" s="1"/>
  <c r="C261" i="14" s="1"/>
  <c r="C311" i="14" s="1"/>
  <c r="C361" i="14" s="1"/>
  <c r="C411" i="14" s="1"/>
  <c r="C461" i="14" s="1"/>
  <c r="C511" i="14" s="1"/>
  <c r="C561" i="14" s="1"/>
  <c r="C611" i="14" s="1"/>
  <c r="C661" i="14" s="1"/>
  <c r="C711" i="14" s="1"/>
  <c r="C761" i="14" s="1"/>
  <c r="C811" i="14" s="1"/>
  <c r="C861" i="14" s="1"/>
  <c r="C911" i="14" s="1"/>
  <c r="C961" i="14" s="1"/>
  <c r="B11" i="14"/>
  <c r="A11" i="14"/>
  <c r="A61" i="14" s="1"/>
  <c r="A111" i="14" s="1"/>
  <c r="A161" i="14" s="1"/>
  <c r="A211" i="14" s="1"/>
  <c r="A261" i="14" s="1"/>
  <c r="A311" i="14" s="1"/>
  <c r="A361" i="14" s="1"/>
  <c r="A411" i="14" s="1"/>
  <c r="A461" i="14" s="1"/>
  <c r="A511" i="14" s="1"/>
  <c r="A561" i="14" s="1"/>
  <c r="A611" i="14" s="1"/>
  <c r="A661" i="14" s="1"/>
  <c r="A711" i="14" s="1"/>
  <c r="A761" i="14" s="1"/>
  <c r="A811" i="14" s="1"/>
  <c r="A861" i="14" s="1"/>
  <c r="A911" i="14" s="1"/>
  <c r="A961" i="14" s="1"/>
  <c r="A100" i="1"/>
  <c r="A150" i="1" s="1"/>
  <c r="A200" i="1" s="1"/>
  <c r="A250" i="1" s="1"/>
  <c r="A300" i="1" s="1"/>
  <c r="A350" i="1" s="1"/>
  <c r="A400" i="1" s="1"/>
  <c r="A450" i="1" s="1"/>
  <c r="A500" i="1" s="1"/>
  <c r="A550" i="1" s="1"/>
  <c r="A600" i="1" s="1"/>
  <c r="A650" i="1" s="1"/>
  <c r="A700" i="1" s="1"/>
  <c r="A750" i="1" s="1"/>
  <c r="A800" i="1" s="1"/>
  <c r="A850" i="1" s="1"/>
  <c r="A900" i="1" s="1"/>
  <c r="A950" i="1" s="1"/>
  <c r="A1000" i="1" s="1"/>
  <c r="A69" i="1"/>
  <c r="A119" i="1" s="1"/>
  <c r="A169" i="1" s="1"/>
  <c r="A219" i="1" s="1"/>
  <c r="A269" i="1" s="1"/>
  <c r="A319" i="1" s="1"/>
  <c r="A369" i="1" s="1"/>
  <c r="A419" i="1" s="1"/>
  <c r="A469" i="1" s="1"/>
  <c r="A519" i="1" s="1"/>
  <c r="A569" i="1" s="1"/>
  <c r="A619" i="1" s="1"/>
  <c r="A669" i="1" s="1"/>
  <c r="A719" i="1" s="1"/>
  <c r="A769" i="1" s="1"/>
  <c r="A819" i="1" s="1"/>
  <c r="A869" i="1" s="1"/>
  <c r="A919" i="1" s="1"/>
  <c r="A969" i="1" s="1"/>
  <c r="T68" i="1"/>
  <c r="T118" i="1" s="1"/>
  <c r="T168" i="1" s="1"/>
  <c r="T218" i="1" s="1"/>
  <c r="T268" i="1" s="1"/>
  <c r="T318" i="1" s="1"/>
  <c r="T368" i="1" s="1"/>
  <c r="T418" i="1" s="1"/>
  <c r="T468" i="1" s="1"/>
  <c r="T518" i="1" s="1"/>
  <c r="T568" i="1" s="1"/>
  <c r="T618" i="1" s="1"/>
  <c r="T668" i="1" s="1"/>
  <c r="T718" i="1" s="1"/>
  <c r="T768" i="1" s="1"/>
  <c r="T818" i="1" s="1"/>
  <c r="T868" i="1" s="1"/>
  <c r="T918" i="1" s="1"/>
  <c r="T968" i="1" s="1"/>
  <c r="S68" i="1"/>
  <c r="S118" i="1" s="1"/>
  <c r="S168" i="1" s="1"/>
  <c r="S218" i="1" s="1"/>
  <c r="S268" i="1" s="1"/>
  <c r="S318" i="1" s="1"/>
  <c r="S368" i="1" s="1"/>
  <c r="S418" i="1" s="1"/>
  <c r="S468" i="1" s="1"/>
  <c r="S518" i="1" s="1"/>
  <c r="S568" i="1" s="1"/>
  <c r="S618" i="1" s="1"/>
  <c r="S668" i="1" s="1"/>
  <c r="S718" i="1" s="1"/>
  <c r="S768" i="1" s="1"/>
  <c r="S818" i="1" s="1"/>
  <c r="S868" i="1" s="1"/>
  <c r="S918" i="1" s="1"/>
  <c r="S968" i="1" s="1"/>
  <c r="I68" i="1"/>
  <c r="I118" i="1" s="1"/>
  <c r="I168" i="1" s="1"/>
  <c r="I218" i="1" s="1"/>
  <c r="I268" i="1" s="1"/>
  <c r="I318" i="1" s="1"/>
  <c r="I368" i="1" s="1"/>
  <c r="I418" i="1" s="1"/>
  <c r="I468" i="1" s="1"/>
  <c r="I518" i="1" s="1"/>
  <c r="I568" i="1" s="1"/>
  <c r="I618" i="1" s="1"/>
  <c r="I668" i="1" s="1"/>
  <c r="I718" i="1" s="1"/>
  <c r="I768" i="1" s="1"/>
  <c r="I818" i="1" s="1"/>
  <c r="I868" i="1" s="1"/>
  <c r="I918" i="1" s="1"/>
  <c r="I968" i="1" s="1"/>
  <c r="H118" i="1"/>
  <c r="H168" i="1" s="1"/>
  <c r="H218" i="1" s="1"/>
  <c r="H268" i="1" s="1"/>
  <c r="H318" i="1" s="1"/>
  <c r="H368" i="1" s="1"/>
  <c r="H418" i="1" s="1"/>
  <c r="H468" i="1" s="1"/>
  <c r="H518" i="1" s="1"/>
  <c r="H568" i="1" s="1"/>
  <c r="H618" i="1" s="1"/>
  <c r="H668" i="1" s="1"/>
  <c r="H718" i="1" s="1"/>
  <c r="H768" i="1" s="1"/>
  <c r="H818" i="1" s="1"/>
  <c r="H868" i="1" s="1"/>
  <c r="H918" i="1" s="1"/>
  <c r="H968" i="1" s="1"/>
  <c r="E68" i="1"/>
  <c r="E118" i="1" s="1"/>
  <c r="E168" i="1" s="1"/>
  <c r="E218" i="1" s="1"/>
  <c r="E268" i="1" s="1"/>
  <c r="E318" i="1" s="1"/>
  <c r="E368" i="1" s="1"/>
  <c r="E418" i="1" s="1"/>
  <c r="E468" i="1" s="1"/>
  <c r="E518" i="1" s="1"/>
  <c r="E568" i="1" s="1"/>
  <c r="E618" i="1" s="1"/>
  <c r="E668" i="1" s="1"/>
  <c r="E718" i="1" s="1"/>
  <c r="E768" i="1" s="1"/>
  <c r="E818" i="1" s="1"/>
  <c r="E868" i="1" s="1"/>
  <c r="E918" i="1" s="1"/>
  <c r="E968" i="1" s="1"/>
  <c r="B68" i="1"/>
  <c r="B118" i="1" s="1"/>
  <c r="B168" i="1" s="1"/>
  <c r="B218" i="1" s="1"/>
  <c r="B268" i="1" s="1"/>
  <c r="B318" i="1" s="1"/>
  <c r="B368" i="1" s="1"/>
  <c r="B418" i="1" s="1"/>
  <c r="B468" i="1" s="1"/>
  <c r="B518" i="1" s="1"/>
  <c r="B568" i="1" s="1"/>
  <c r="B618" i="1" s="1"/>
  <c r="B668" i="1" s="1"/>
  <c r="B718" i="1" s="1"/>
  <c r="B768" i="1" s="1"/>
  <c r="B818" i="1" s="1"/>
  <c r="B868" i="1" s="1"/>
  <c r="B918" i="1" s="1"/>
  <c r="B968" i="1" s="1"/>
  <c r="A68" i="1"/>
  <c r="A118" i="1" s="1"/>
  <c r="A168" i="1" s="1"/>
  <c r="A218" i="1" s="1"/>
  <c r="A268" i="1" s="1"/>
  <c r="A318" i="1" s="1"/>
  <c r="A368" i="1" s="1"/>
  <c r="A418" i="1" s="1"/>
  <c r="A468" i="1" s="1"/>
  <c r="A518" i="1" s="1"/>
  <c r="A568" i="1" s="1"/>
  <c r="A618" i="1" s="1"/>
  <c r="A668" i="1" s="1"/>
  <c r="A718" i="1" s="1"/>
  <c r="A768" i="1" s="1"/>
  <c r="A818" i="1" s="1"/>
  <c r="A868" i="1" s="1"/>
  <c r="A918" i="1" s="1"/>
  <c r="A968" i="1" s="1"/>
  <c r="I67" i="1"/>
  <c r="I117" i="1" s="1"/>
  <c r="I167" i="1" s="1"/>
  <c r="I217" i="1" s="1"/>
  <c r="I267" i="1" s="1"/>
  <c r="I317" i="1" s="1"/>
  <c r="I367" i="1" s="1"/>
  <c r="I417" i="1" s="1"/>
  <c r="I467" i="1" s="1"/>
  <c r="I517" i="1" s="1"/>
  <c r="I567" i="1" s="1"/>
  <c r="I617" i="1" s="1"/>
  <c r="I667" i="1" s="1"/>
  <c r="I717" i="1" s="1"/>
  <c r="I767" i="1" s="1"/>
  <c r="I817" i="1" s="1"/>
  <c r="I867" i="1" s="1"/>
  <c r="I917" i="1" s="1"/>
  <c r="I967" i="1" s="1"/>
  <c r="E67" i="1"/>
  <c r="E117" i="1" s="1"/>
  <c r="E167" i="1" s="1"/>
  <c r="E217" i="1" s="1"/>
  <c r="E267" i="1" s="1"/>
  <c r="E317" i="1" s="1"/>
  <c r="E367" i="1" s="1"/>
  <c r="E417" i="1" s="1"/>
  <c r="E467" i="1" s="1"/>
  <c r="E517" i="1" s="1"/>
  <c r="E567" i="1" s="1"/>
  <c r="E617" i="1" s="1"/>
  <c r="E667" i="1" s="1"/>
  <c r="E717" i="1" s="1"/>
  <c r="E767" i="1" s="1"/>
  <c r="E817" i="1" s="1"/>
  <c r="E867" i="1" s="1"/>
  <c r="E917" i="1" s="1"/>
  <c r="E967" i="1" s="1"/>
  <c r="B67" i="1"/>
  <c r="B117" i="1" s="1"/>
  <c r="B167" i="1" s="1"/>
  <c r="B217" i="1" s="1"/>
  <c r="B267" i="1" s="1"/>
  <c r="B317" i="1" s="1"/>
  <c r="B367" i="1" s="1"/>
  <c r="B417" i="1" s="1"/>
  <c r="B467" i="1" s="1"/>
  <c r="B517" i="1" s="1"/>
  <c r="B567" i="1" s="1"/>
  <c r="B617" i="1" s="1"/>
  <c r="B667" i="1" s="1"/>
  <c r="B717" i="1" s="1"/>
  <c r="B767" i="1" s="1"/>
  <c r="B817" i="1" s="1"/>
  <c r="B867" i="1" s="1"/>
  <c r="B917" i="1" s="1"/>
  <c r="B967" i="1" s="1"/>
  <c r="A67" i="1"/>
  <c r="A117" i="1" s="1"/>
  <c r="A167" i="1" s="1"/>
  <c r="A217" i="1" s="1"/>
  <c r="A267" i="1" s="1"/>
  <c r="A317" i="1" s="1"/>
  <c r="A367" i="1" s="1"/>
  <c r="A417" i="1" s="1"/>
  <c r="A467" i="1" s="1"/>
  <c r="A517" i="1" s="1"/>
  <c r="A567" i="1" s="1"/>
  <c r="A617" i="1" s="1"/>
  <c r="A667" i="1" s="1"/>
  <c r="A717" i="1" s="1"/>
  <c r="A767" i="1" s="1"/>
  <c r="A817" i="1" s="1"/>
  <c r="A867" i="1" s="1"/>
  <c r="A917" i="1" s="1"/>
  <c r="A967" i="1" s="1"/>
  <c r="I66" i="1"/>
  <c r="I116" i="1" s="1"/>
  <c r="I166" i="1" s="1"/>
  <c r="I216" i="1" s="1"/>
  <c r="I266" i="1" s="1"/>
  <c r="I316" i="1" s="1"/>
  <c r="I366" i="1" s="1"/>
  <c r="I416" i="1" s="1"/>
  <c r="I466" i="1" s="1"/>
  <c r="I516" i="1" s="1"/>
  <c r="I566" i="1" s="1"/>
  <c r="I616" i="1" s="1"/>
  <c r="I666" i="1" s="1"/>
  <c r="I716" i="1" s="1"/>
  <c r="I766" i="1" s="1"/>
  <c r="I816" i="1" s="1"/>
  <c r="I866" i="1" s="1"/>
  <c r="I916" i="1" s="1"/>
  <c r="I966" i="1" s="1"/>
  <c r="H66" i="1"/>
  <c r="H116" i="1" s="1"/>
  <c r="H166" i="1" s="1"/>
  <c r="H216" i="1" s="1"/>
  <c r="H266" i="1" s="1"/>
  <c r="H316" i="1" s="1"/>
  <c r="H366" i="1" s="1"/>
  <c r="H416" i="1" s="1"/>
  <c r="H466" i="1" s="1"/>
  <c r="H516" i="1" s="1"/>
  <c r="H566" i="1" s="1"/>
  <c r="H616" i="1" s="1"/>
  <c r="H666" i="1" s="1"/>
  <c r="H716" i="1" s="1"/>
  <c r="H766" i="1" s="1"/>
  <c r="H816" i="1" s="1"/>
  <c r="H866" i="1" s="1"/>
  <c r="H916" i="1" s="1"/>
  <c r="H966" i="1" s="1"/>
  <c r="F66" i="1"/>
  <c r="F116" i="1" s="1"/>
  <c r="F166" i="1" s="1"/>
  <c r="F216" i="1" s="1"/>
  <c r="F266" i="1" s="1"/>
  <c r="F316" i="1" s="1"/>
  <c r="F366" i="1" s="1"/>
  <c r="F416" i="1" s="1"/>
  <c r="F466" i="1" s="1"/>
  <c r="F516" i="1" s="1"/>
  <c r="F566" i="1" s="1"/>
  <c r="F616" i="1" s="1"/>
  <c r="F666" i="1" s="1"/>
  <c r="F716" i="1" s="1"/>
  <c r="F766" i="1" s="1"/>
  <c r="F816" i="1" s="1"/>
  <c r="F866" i="1" s="1"/>
  <c r="F916" i="1" s="1"/>
  <c r="F966" i="1" s="1"/>
  <c r="E66" i="1"/>
  <c r="E116" i="1" s="1"/>
  <c r="E166" i="1" s="1"/>
  <c r="E216" i="1" s="1"/>
  <c r="E266" i="1" s="1"/>
  <c r="E316" i="1" s="1"/>
  <c r="E366" i="1" s="1"/>
  <c r="E416" i="1" s="1"/>
  <c r="E466" i="1" s="1"/>
  <c r="E516" i="1" s="1"/>
  <c r="E566" i="1" s="1"/>
  <c r="E616" i="1" s="1"/>
  <c r="E666" i="1" s="1"/>
  <c r="E716" i="1" s="1"/>
  <c r="E766" i="1" s="1"/>
  <c r="E816" i="1" s="1"/>
  <c r="E866" i="1" s="1"/>
  <c r="E916" i="1" s="1"/>
  <c r="E966" i="1" s="1"/>
  <c r="B66" i="1"/>
  <c r="B116" i="1" s="1"/>
  <c r="B166" i="1" s="1"/>
  <c r="B216" i="1" s="1"/>
  <c r="B266" i="1" s="1"/>
  <c r="B316" i="1" s="1"/>
  <c r="B366" i="1" s="1"/>
  <c r="B416" i="1" s="1"/>
  <c r="B466" i="1" s="1"/>
  <c r="B516" i="1" s="1"/>
  <c r="B566" i="1" s="1"/>
  <c r="B616" i="1" s="1"/>
  <c r="B666" i="1" s="1"/>
  <c r="B716" i="1" s="1"/>
  <c r="B766" i="1" s="1"/>
  <c r="B816" i="1" s="1"/>
  <c r="B866" i="1" s="1"/>
  <c r="B916" i="1" s="1"/>
  <c r="B966" i="1" s="1"/>
  <c r="A66" i="1"/>
  <c r="A116" i="1" s="1"/>
  <c r="A166" i="1" s="1"/>
  <c r="A216" i="1" s="1"/>
  <c r="A266" i="1" s="1"/>
  <c r="A316" i="1" s="1"/>
  <c r="A366" i="1" s="1"/>
  <c r="A416" i="1" s="1"/>
  <c r="A466" i="1" s="1"/>
  <c r="A516" i="1" s="1"/>
  <c r="A566" i="1" s="1"/>
  <c r="A616" i="1" s="1"/>
  <c r="A666" i="1" s="1"/>
  <c r="A716" i="1" s="1"/>
  <c r="A766" i="1" s="1"/>
  <c r="A816" i="1" s="1"/>
  <c r="A866" i="1" s="1"/>
  <c r="A916" i="1" s="1"/>
  <c r="A966" i="1" s="1"/>
  <c r="I65" i="1"/>
  <c r="I115" i="1" s="1"/>
  <c r="I165" i="1" s="1"/>
  <c r="I215" i="1" s="1"/>
  <c r="I265" i="1" s="1"/>
  <c r="I315" i="1" s="1"/>
  <c r="I365" i="1" s="1"/>
  <c r="I415" i="1" s="1"/>
  <c r="I465" i="1" s="1"/>
  <c r="I515" i="1" s="1"/>
  <c r="I565" i="1" s="1"/>
  <c r="I615" i="1" s="1"/>
  <c r="I665" i="1" s="1"/>
  <c r="I715" i="1" s="1"/>
  <c r="I765" i="1" s="1"/>
  <c r="I815" i="1" s="1"/>
  <c r="I865" i="1" s="1"/>
  <c r="I915" i="1" s="1"/>
  <c r="I965" i="1" s="1"/>
  <c r="H65" i="1"/>
  <c r="H115" i="1" s="1"/>
  <c r="H165" i="1" s="1"/>
  <c r="H215" i="1" s="1"/>
  <c r="H265" i="1" s="1"/>
  <c r="H315" i="1" s="1"/>
  <c r="H365" i="1" s="1"/>
  <c r="H415" i="1" s="1"/>
  <c r="H465" i="1" s="1"/>
  <c r="H515" i="1" s="1"/>
  <c r="H565" i="1" s="1"/>
  <c r="H615" i="1" s="1"/>
  <c r="H665" i="1" s="1"/>
  <c r="H715" i="1" s="1"/>
  <c r="H765" i="1" s="1"/>
  <c r="H815" i="1" s="1"/>
  <c r="H865" i="1" s="1"/>
  <c r="H915" i="1" s="1"/>
  <c r="H965" i="1" s="1"/>
  <c r="F65" i="1"/>
  <c r="F115" i="1" s="1"/>
  <c r="F165" i="1" s="1"/>
  <c r="F215" i="1" s="1"/>
  <c r="F265" i="1" s="1"/>
  <c r="F315" i="1" s="1"/>
  <c r="F365" i="1" s="1"/>
  <c r="F415" i="1" s="1"/>
  <c r="F465" i="1" s="1"/>
  <c r="F515" i="1" s="1"/>
  <c r="F565" i="1" s="1"/>
  <c r="F615" i="1" s="1"/>
  <c r="F665" i="1" s="1"/>
  <c r="F715" i="1" s="1"/>
  <c r="F765" i="1" s="1"/>
  <c r="F815" i="1" s="1"/>
  <c r="F865" i="1" s="1"/>
  <c r="F915" i="1" s="1"/>
  <c r="F965" i="1" s="1"/>
  <c r="E65" i="1"/>
  <c r="E115" i="1" s="1"/>
  <c r="E165" i="1" s="1"/>
  <c r="E215" i="1" s="1"/>
  <c r="E265" i="1" s="1"/>
  <c r="E315" i="1" s="1"/>
  <c r="E365" i="1" s="1"/>
  <c r="E415" i="1" s="1"/>
  <c r="E465" i="1" s="1"/>
  <c r="E515" i="1" s="1"/>
  <c r="E565" i="1" s="1"/>
  <c r="E615" i="1" s="1"/>
  <c r="E665" i="1" s="1"/>
  <c r="E715" i="1" s="1"/>
  <c r="E765" i="1" s="1"/>
  <c r="E815" i="1" s="1"/>
  <c r="E865" i="1" s="1"/>
  <c r="E915" i="1" s="1"/>
  <c r="E965" i="1" s="1"/>
  <c r="B65" i="1"/>
  <c r="B115" i="1" s="1"/>
  <c r="B165" i="1" s="1"/>
  <c r="B215" i="1" s="1"/>
  <c r="B265" i="1" s="1"/>
  <c r="B315" i="1" s="1"/>
  <c r="B365" i="1" s="1"/>
  <c r="B415" i="1" s="1"/>
  <c r="B465" i="1" s="1"/>
  <c r="B515" i="1" s="1"/>
  <c r="B565" i="1" s="1"/>
  <c r="B615" i="1" s="1"/>
  <c r="B665" i="1" s="1"/>
  <c r="B715" i="1" s="1"/>
  <c r="B765" i="1" s="1"/>
  <c r="B815" i="1" s="1"/>
  <c r="B865" i="1" s="1"/>
  <c r="B915" i="1" s="1"/>
  <c r="B965" i="1" s="1"/>
  <c r="A65" i="1"/>
  <c r="A115" i="1" s="1"/>
  <c r="A165" i="1" s="1"/>
  <c r="A215" i="1" s="1"/>
  <c r="A265" i="1" s="1"/>
  <c r="A315" i="1" s="1"/>
  <c r="A365" i="1" s="1"/>
  <c r="A415" i="1" s="1"/>
  <c r="A465" i="1" s="1"/>
  <c r="A515" i="1" s="1"/>
  <c r="A565" i="1" s="1"/>
  <c r="A615" i="1" s="1"/>
  <c r="A665" i="1" s="1"/>
  <c r="A715" i="1" s="1"/>
  <c r="A765" i="1" s="1"/>
  <c r="A815" i="1" s="1"/>
  <c r="A865" i="1" s="1"/>
  <c r="A915" i="1" s="1"/>
  <c r="A965" i="1" s="1"/>
  <c r="I64" i="1"/>
  <c r="I114" i="1" s="1"/>
  <c r="I164" i="1" s="1"/>
  <c r="I214" i="1" s="1"/>
  <c r="I264" i="1" s="1"/>
  <c r="I314" i="1" s="1"/>
  <c r="I364" i="1" s="1"/>
  <c r="I414" i="1" s="1"/>
  <c r="I464" i="1" s="1"/>
  <c r="I514" i="1" s="1"/>
  <c r="I564" i="1" s="1"/>
  <c r="I614" i="1" s="1"/>
  <c r="I664" i="1" s="1"/>
  <c r="I714" i="1" s="1"/>
  <c r="I764" i="1" s="1"/>
  <c r="I814" i="1" s="1"/>
  <c r="I864" i="1" s="1"/>
  <c r="I914" i="1" s="1"/>
  <c r="I964" i="1" s="1"/>
  <c r="H64" i="1"/>
  <c r="H114" i="1" s="1"/>
  <c r="H164" i="1" s="1"/>
  <c r="H214" i="1" s="1"/>
  <c r="H264" i="1" s="1"/>
  <c r="H314" i="1" s="1"/>
  <c r="H364" i="1" s="1"/>
  <c r="H414" i="1" s="1"/>
  <c r="H464" i="1" s="1"/>
  <c r="H514" i="1" s="1"/>
  <c r="H564" i="1" s="1"/>
  <c r="H614" i="1" s="1"/>
  <c r="H664" i="1" s="1"/>
  <c r="H714" i="1" s="1"/>
  <c r="H764" i="1" s="1"/>
  <c r="H814" i="1" s="1"/>
  <c r="H864" i="1" s="1"/>
  <c r="H914" i="1" s="1"/>
  <c r="H964" i="1" s="1"/>
  <c r="F64" i="1"/>
  <c r="F114" i="1" s="1"/>
  <c r="F164" i="1" s="1"/>
  <c r="F214" i="1" s="1"/>
  <c r="F264" i="1" s="1"/>
  <c r="F314" i="1" s="1"/>
  <c r="F364" i="1" s="1"/>
  <c r="F414" i="1" s="1"/>
  <c r="F464" i="1" s="1"/>
  <c r="F514" i="1" s="1"/>
  <c r="F564" i="1" s="1"/>
  <c r="F614" i="1" s="1"/>
  <c r="F664" i="1" s="1"/>
  <c r="F714" i="1" s="1"/>
  <c r="F764" i="1" s="1"/>
  <c r="F814" i="1" s="1"/>
  <c r="F864" i="1" s="1"/>
  <c r="F914" i="1" s="1"/>
  <c r="F964" i="1" s="1"/>
  <c r="E64" i="1"/>
  <c r="E114" i="1" s="1"/>
  <c r="E164" i="1" s="1"/>
  <c r="E214" i="1" s="1"/>
  <c r="E264" i="1" s="1"/>
  <c r="E314" i="1" s="1"/>
  <c r="E364" i="1" s="1"/>
  <c r="E414" i="1" s="1"/>
  <c r="E464" i="1" s="1"/>
  <c r="E514" i="1" s="1"/>
  <c r="E564" i="1" s="1"/>
  <c r="E614" i="1" s="1"/>
  <c r="E664" i="1" s="1"/>
  <c r="E714" i="1" s="1"/>
  <c r="E764" i="1" s="1"/>
  <c r="E814" i="1" s="1"/>
  <c r="E864" i="1" s="1"/>
  <c r="E914" i="1" s="1"/>
  <c r="E964" i="1" s="1"/>
  <c r="B64" i="1"/>
  <c r="B114" i="1" s="1"/>
  <c r="B164" i="1" s="1"/>
  <c r="B214" i="1" s="1"/>
  <c r="B264" i="1" s="1"/>
  <c r="B314" i="1" s="1"/>
  <c r="B364" i="1" s="1"/>
  <c r="B414" i="1" s="1"/>
  <c r="B464" i="1" s="1"/>
  <c r="B514" i="1" s="1"/>
  <c r="B564" i="1" s="1"/>
  <c r="B614" i="1" s="1"/>
  <c r="B664" i="1" s="1"/>
  <c r="B714" i="1" s="1"/>
  <c r="B764" i="1" s="1"/>
  <c r="B814" i="1" s="1"/>
  <c r="B864" i="1" s="1"/>
  <c r="B914" i="1" s="1"/>
  <c r="B964" i="1" s="1"/>
  <c r="A64" i="1"/>
  <c r="A114" i="1" s="1"/>
  <c r="A164" i="1" s="1"/>
  <c r="A214" i="1" s="1"/>
  <c r="A264" i="1" s="1"/>
  <c r="A314" i="1" s="1"/>
  <c r="A364" i="1" s="1"/>
  <c r="A414" i="1" s="1"/>
  <c r="A464" i="1" s="1"/>
  <c r="A514" i="1" s="1"/>
  <c r="A564" i="1" s="1"/>
  <c r="A614" i="1" s="1"/>
  <c r="A664" i="1" s="1"/>
  <c r="A714" i="1" s="1"/>
  <c r="A764" i="1" s="1"/>
  <c r="A814" i="1" s="1"/>
  <c r="A864" i="1" s="1"/>
  <c r="A914" i="1" s="1"/>
  <c r="A964" i="1" s="1"/>
  <c r="I63" i="1"/>
  <c r="I113" i="1" s="1"/>
  <c r="I163" i="1" s="1"/>
  <c r="I213" i="1" s="1"/>
  <c r="I263" i="1" s="1"/>
  <c r="I313" i="1" s="1"/>
  <c r="I363" i="1" s="1"/>
  <c r="I413" i="1" s="1"/>
  <c r="I463" i="1" s="1"/>
  <c r="I513" i="1" s="1"/>
  <c r="I563" i="1" s="1"/>
  <c r="I613" i="1" s="1"/>
  <c r="I663" i="1" s="1"/>
  <c r="I713" i="1" s="1"/>
  <c r="I763" i="1" s="1"/>
  <c r="I813" i="1" s="1"/>
  <c r="I863" i="1" s="1"/>
  <c r="I913" i="1" s="1"/>
  <c r="I963" i="1" s="1"/>
  <c r="H63" i="1"/>
  <c r="H113" i="1" s="1"/>
  <c r="H163" i="1" s="1"/>
  <c r="H213" i="1" s="1"/>
  <c r="H263" i="1" s="1"/>
  <c r="H313" i="1" s="1"/>
  <c r="H363" i="1" s="1"/>
  <c r="H413" i="1" s="1"/>
  <c r="H463" i="1" s="1"/>
  <c r="H513" i="1" s="1"/>
  <c r="H563" i="1" s="1"/>
  <c r="H613" i="1" s="1"/>
  <c r="H663" i="1" s="1"/>
  <c r="H713" i="1" s="1"/>
  <c r="H763" i="1" s="1"/>
  <c r="H813" i="1" s="1"/>
  <c r="H863" i="1" s="1"/>
  <c r="H913" i="1" s="1"/>
  <c r="H963" i="1" s="1"/>
  <c r="F63" i="1"/>
  <c r="F113" i="1" s="1"/>
  <c r="F163" i="1" s="1"/>
  <c r="F213" i="1" s="1"/>
  <c r="F263" i="1" s="1"/>
  <c r="F313" i="1" s="1"/>
  <c r="F363" i="1" s="1"/>
  <c r="F413" i="1" s="1"/>
  <c r="F463" i="1" s="1"/>
  <c r="F513" i="1" s="1"/>
  <c r="F563" i="1" s="1"/>
  <c r="F613" i="1" s="1"/>
  <c r="F663" i="1" s="1"/>
  <c r="F713" i="1" s="1"/>
  <c r="F763" i="1" s="1"/>
  <c r="F813" i="1" s="1"/>
  <c r="F863" i="1" s="1"/>
  <c r="F913" i="1" s="1"/>
  <c r="F963" i="1" s="1"/>
  <c r="E63" i="1"/>
  <c r="E113" i="1" s="1"/>
  <c r="E163" i="1" s="1"/>
  <c r="E213" i="1" s="1"/>
  <c r="E263" i="1" s="1"/>
  <c r="E313" i="1" s="1"/>
  <c r="E363" i="1" s="1"/>
  <c r="E413" i="1" s="1"/>
  <c r="E463" i="1" s="1"/>
  <c r="E513" i="1" s="1"/>
  <c r="E563" i="1" s="1"/>
  <c r="E613" i="1" s="1"/>
  <c r="E663" i="1" s="1"/>
  <c r="E713" i="1" s="1"/>
  <c r="E763" i="1" s="1"/>
  <c r="E813" i="1" s="1"/>
  <c r="E863" i="1" s="1"/>
  <c r="E913" i="1" s="1"/>
  <c r="E963" i="1" s="1"/>
  <c r="B63" i="1"/>
  <c r="B113" i="1" s="1"/>
  <c r="B163" i="1" s="1"/>
  <c r="B213" i="1" s="1"/>
  <c r="B263" i="1" s="1"/>
  <c r="B313" i="1" s="1"/>
  <c r="B363" i="1" s="1"/>
  <c r="B413" i="1" s="1"/>
  <c r="B463" i="1" s="1"/>
  <c r="B513" i="1" s="1"/>
  <c r="B563" i="1" s="1"/>
  <c r="B613" i="1" s="1"/>
  <c r="B663" i="1" s="1"/>
  <c r="B713" i="1" s="1"/>
  <c r="B763" i="1" s="1"/>
  <c r="B813" i="1" s="1"/>
  <c r="B863" i="1" s="1"/>
  <c r="B913" i="1" s="1"/>
  <c r="B963" i="1" s="1"/>
  <c r="A63" i="1"/>
  <c r="A113" i="1" s="1"/>
  <c r="A163" i="1" s="1"/>
  <c r="A213" i="1" s="1"/>
  <c r="A263" i="1" s="1"/>
  <c r="A313" i="1" s="1"/>
  <c r="A363" i="1" s="1"/>
  <c r="A413" i="1" s="1"/>
  <c r="A463" i="1" s="1"/>
  <c r="A513" i="1" s="1"/>
  <c r="A563" i="1" s="1"/>
  <c r="A613" i="1" s="1"/>
  <c r="A663" i="1" s="1"/>
  <c r="A713" i="1" s="1"/>
  <c r="A763" i="1" s="1"/>
  <c r="A813" i="1" s="1"/>
  <c r="A863" i="1" s="1"/>
  <c r="A913" i="1" s="1"/>
  <c r="A963" i="1" s="1"/>
  <c r="I62" i="1"/>
  <c r="I112" i="1" s="1"/>
  <c r="I162" i="1" s="1"/>
  <c r="I212" i="1" s="1"/>
  <c r="I262" i="1" s="1"/>
  <c r="I312" i="1" s="1"/>
  <c r="I362" i="1" s="1"/>
  <c r="I412" i="1" s="1"/>
  <c r="I462" i="1" s="1"/>
  <c r="I512" i="1" s="1"/>
  <c r="I562" i="1" s="1"/>
  <c r="I612" i="1" s="1"/>
  <c r="I662" i="1" s="1"/>
  <c r="I712" i="1" s="1"/>
  <c r="I762" i="1" s="1"/>
  <c r="I812" i="1" s="1"/>
  <c r="I862" i="1" s="1"/>
  <c r="I912" i="1" s="1"/>
  <c r="I962" i="1" s="1"/>
  <c r="H62" i="1"/>
  <c r="H112" i="1" s="1"/>
  <c r="H162" i="1" s="1"/>
  <c r="H212" i="1" s="1"/>
  <c r="H262" i="1" s="1"/>
  <c r="H312" i="1" s="1"/>
  <c r="H362" i="1" s="1"/>
  <c r="H412" i="1" s="1"/>
  <c r="H462" i="1" s="1"/>
  <c r="H512" i="1" s="1"/>
  <c r="H562" i="1" s="1"/>
  <c r="H612" i="1" s="1"/>
  <c r="H662" i="1" s="1"/>
  <c r="H712" i="1" s="1"/>
  <c r="H762" i="1" s="1"/>
  <c r="H812" i="1" s="1"/>
  <c r="H862" i="1" s="1"/>
  <c r="H912" i="1" s="1"/>
  <c r="H962" i="1" s="1"/>
  <c r="F62" i="1"/>
  <c r="F112" i="1" s="1"/>
  <c r="F162" i="1" s="1"/>
  <c r="F212" i="1" s="1"/>
  <c r="F262" i="1" s="1"/>
  <c r="F312" i="1" s="1"/>
  <c r="F362" i="1" s="1"/>
  <c r="F412" i="1" s="1"/>
  <c r="F462" i="1" s="1"/>
  <c r="F512" i="1" s="1"/>
  <c r="F562" i="1" s="1"/>
  <c r="F612" i="1" s="1"/>
  <c r="F662" i="1" s="1"/>
  <c r="F712" i="1" s="1"/>
  <c r="F762" i="1" s="1"/>
  <c r="F812" i="1" s="1"/>
  <c r="F862" i="1" s="1"/>
  <c r="F912" i="1" s="1"/>
  <c r="F962" i="1" s="1"/>
  <c r="E62" i="1"/>
  <c r="E112" i="1" s="1"/>
  <c r="E162" i="1" s="1"/>
  <c r="E212" i="1" s="1"/>
  <c r="E262" i="1" s="1"/>
  <c r="E312" i="1" s="1"/>
  <c r="E362" i="1" s="1"/>
  <c r="E412" i="1" s="1"/>
  <c r="E462" i="1" s="1"/>
  <c r="E512" i="1" s="1"/>
  <c r="E562" i="1" s="1"/>
  <c r="E612" i="1" s="1"/>
  <c r="E662" i="1" s="1"/>
  <c r="E712" i="1" s="1"/>
  <c r="E762" i="1" s="1"/>
  <c r="E812" i="1" s="1"/>
  <c r="E862" i="1" s="1"/>
  <c r="E912" i="1" s="1"/>
  <c r="E962" i="1" s="1"/>
  <c r="B62" i="1"/>
  <c r="B112" i="1" s="1"/>
  <c r="B162" i="1" s="1"/>
  <c r="B212" i="1" s="1"/>
  <c r="B262" i="1" s="1"/>
  <c r="B312" i="1" s="1"/>
  <c r="B362" i="1" s="1"/>
  <c r="B412" i="1" s="1"/>
  <c r="B462" i="1" s="1"/>
  <c r="B512" i="1" s="1"/>
  <c r="B562" i="1" s="1"/>
  <c r="B612" i="1" s="1"/>
  <c r="B662" i="1" s="1"/>
  <c r="B712" i="1" s="1"/>
  <c r="B762" i="1" s="1"/>
  <c r="B812" i="1" s="1"/>
  <c r="B862" i="1" s="1"/>
  <c r="B912" i="1" s="1"/>
  <c r="B962" i="1" s="1"/>
  <c r="A62" i="1"/>
  <c r="A112" i="1" s="1"/>
  <c r="A162" i="1" s="1"/>
  <c r="A212" i="1" s="1"/>
  <c r="A262" i="1" s="1"/>
  <c r="A312" i="1" s="1"/>
  <c r="A362" i="1" s="1"/>
  <c r="A412" i="1" s="1"/>
  <c r="A462" i="1" s="1"/>
  <c r="A512" i="1" s="1"/>
  <c r="A562" i="1" s="1"/>
  <c r="A612" i="1" s="1"/>
  <c r="A662" i="1" s="1"/>
  <c r="A712" i="1" s="1"/>
  <c r="A762" i="1" s="1"/>
  <c r="A812" i="1" s="1"/>
  <c r="A862" i="1" s="1"/>
  <c r="A912" i="1" s="1"/>
  <c r="A962" i="1" s="1"/>
  <c r="F61" i="1"/>
  <c r="F111" i="1" s="1"/>
  <c r="F161" i="1" s="1"/>
  <c r="F211" i="1" s="1"/>
  <c r="F261" i="1" s="1"/>
  <c r="F311" i="1" s="1"/>
  <c r="F361" i="1" s="1"/>
  <c r="F411" i="1" s="1"/>
  <c r="F461" i="1" s="1"/>
  <c r="F511" i="1" s="1"/>
  <c r="F561" i="1" s="1"/>
  <c r="F611" i="1" s="1"/>
  <c r="F661" i="1" s="1"/>
  <c r="F711" i="1" s="1"/>
  <c r="F761" i="1" s="1"/>
  <c r="F811" i="1" s="1"/>
  <c r="F861" i="1" s="1"/>
  <c r="F911" i="1" s="1"/>
  <c r="F961" i="1" s="1"/>
  <c r="E61" i="1"/>
  <c r="E111" i="1" s="1"/>
  <c r="E161" i="1" s="1"/>
  <c r="E211" i="1" s="1"/>
  <c r="E261" i="1" s="1"/>
  <c r="E311" i="1" s="1"/>
  <c r="E361" i="1" s="1"/>
  <c r="E411" i="1" s="1"/>
  <c r="E461" i="1" s="1"/>
  <c r="E511" i="1" s="1"/>
  <c r="E561" i="1" s="1"/>
  <c r="E611" i="1" s="1"/>
  <c r="E661" i="1" s="1"/>
  <c r="E711" i="1" s="1"/>
  <c r="E761" i="1" s="1"/>
  <c r="E811" i="1" s="1"/>
  <c r="E861" i="1" s="1"/>
  <c r="E911" i="1" s="1"/>
  <c r="E961" i="1" s="1"/>
  <c r="C61" i="1"/>
  <c r="C111" i="1" s="1"/>
  <c r="C161" i="1" s="1"/>
  <c r="C211" i="1" s="1"/>
  <c r="C261" i="1" s="1"/>
  <c r="C311" i="1" s="1"/>
  <c r="C361" i="1" s="1"/>
  <c r="C411" i="1" s="1"/>
  <c r="C461" i="1" s="1"/>
  <c r="C511" i="1" s="1"/>
  <c r="C561" i="1" s="1"/>
  <c r="C611" i="1" s="1"/>
  <c r="C661" i="1" s="1"/>
  <c r="C711" i="1" s="1"/>
  <c r="C761" i="1" s="1"/>
  <c r="C811" i="1" s="1"/>
  <c r="C861" i="1" s="1"/>
  <c r="C911" i="1" s="1"/>
  <c r="C961" i="1" s="1"/>
  <c r="B61" i="1"/>
  <c r="B111" i="1" s="1"/>
  <c r="B161" i="1" s="1"/>
  <c r="B211" i="1" s="1"/>
  <c r="B261" i="1" s="1"/>
  <c r="B311" i="1" s="1"/>
  <c r="B361" i="1" s="1"/>
  <c r="B411" i="1" s="1"/>
  <c r="B461" i="1" s="1"/>
  <c r="B511" i="1" s="1"/>
  <c r="B561" i="1" s="1"/>
  <c r="B611" i="1" s="1"/>
  <c r="B661" i="1" s="1"/>
  <c r="B711" i="1" s="1"/>
  <c r="B761" i="1" s="1"/>
  <c r="B811" i="1" s="1"/>
  <c r="B861" i="1" s="1"/>
  <c r="B911" i="1" s="1"/>
  <c r="B961" i="1" s="1"/>
  <c r="A61" i="1"/>
  <c r="A111" i="1" s="1"/>
  <c r="A161" i="1" s="1"/>
  <c r="A211" i="1" s="1"/>
  <c r="A261" i="1" s="1"/>
  <c r="A311" i="1" s="1"/>
  <c r="A361" i="1" s="1"/>
  <c r="A411" i="1" s="1"/>
  <c r="A461" i="1" s="1"/>
  <c r="A511" i="1" s="1"/>
  <c r="A561" i="1" s="1"/>
  <c r="A611" i="1" s="1"/>
  <c r="A661" i="1" s="1"/>
  <c r="A711" i="1" s="1"/>
  <c r="A761" i="1" s="1"/>
  <c r="A811" i="1" s="1"/>
  <c r="A861" i="1" s="1"/>
  <c r="A911" i="1" s="1"/>
  <c r="A961" i="1" s="1"/>
  <c r="F54" i="1"/>
  <c r="F104" i="1" s="1"/>
  <c r="F154" i="1" s="1"/>
  <c r="F204" i="1" s="1"/>
  <c r="F254" i="1" s="1"/>
  <c r="F304" i="1" s="1"/>
  <c r="F354" i="1" s="1"/>
  <c r="F404" i="1" s="1"/>
  <c r="F454" i="1" s="1"/>
  <c r="F504" i="1" s="1"/>
  <c r="F554" i="1" s="1"/>
  <c r="F604" i="1" s="1"/>
  <c r="F654" i="1" s="1"/>
  <c r="F704" i="1" s="1"/>
  <c r="F754" i="1" s="1"/>
  <c r="F804" i="1" s="1"/>
  <c r="F854" i="1" s="1"/>
  <c r="F904" i="1" s="1"/>
  <c r="F954" i="1" s="1"/>
  <c r="A1048" i="14"/>
  <c r="A1063" i="14"/>
  <c r="A1050" i="14"/>
  <c r="A1032" i="14"/>
  <c r="A1018" i="14"/>
  <c r="A1002" i="14"/>
  <c r="L6" i="14"/>
  <c r="E7" i="14"/>
  <c r="L5" i="14"/>
  <c r="L55" i="14" s="1"/>
  <c r="L105" i="14" s="1"/>
  <c r="L155" i="14" s="1"/>
  <c r="L205" i="14" s="1"/>
  <c r="L255" i="14" s="1"/>
  <c r="L305" i="14" s="1"/>
  <c r="L355" i="14" s="1"/>
  <c r="L405" i="14" s="1"/>
  <c r="L455" i="14" s="1"/>
  <c r="L505" i="14" s="1"/>
  <c r="L555" i="14" s="1"/>
  <c r="L605" i="14" s="1"/>
  <c r="L655" i="14" s="1"/>
  <c r="L705" i="14" s="1"/>
  <c r="L755" i="14" s="1"/>
  <c r="L805" i="14" s="1"/>
  <c r="L855" i="14" s="1"/>
  <c r="L905" i="14" s="1"/>
  <c r="L955" i="14" s="1"/>
  <c r="A5" i="14"/>
  <c r="T48" i="1"/>
  <c r="T50" i="1" s="1"/>
  <c r="S48" i="1"/>
  <c r="S50" i="1" s="1"/>
  <c r="AA2" i="1"/>
  <c r="E19" i="14"/>
  <c r="M69" i="1"/>
  <c r="M119" i="1" s="1"/>
  <c r="M169" i="1" s="1"/>
  <c r="M219" i="1" s="1"/>
  <c r="M269" i="1" s="1"/>
  <c r="M319" i="1" s="1"/>
  <c r="M369" i="1" s="1"/>
  <c r="M419" i="1" s="1"/>
  <c r="M469" i="1" s="1"/>
  <c r="M519" i="1" s="1"/>
  <c r="M569" i="1" s="1"/>
  <c r="M619" i="1" s="1"/>
  <c r="M669" i="1" s="1"/>
  <c r="M719" i="1" s="1"/>
  <c r="M769" i="1" s="1"/>
  <c r="M819" i="1" s="1"/>
  <c r="M869" i="1" s="1"/>
  <c r="M919" i="1" s="1"/>
  <c r="M969" i="1" s="1"/>
  <c r="Y4" i="1" l="1"/>
  <c r="L1" i="28"/>
  <c r="C1011" i="14"/>
  <c r="C1027" i="14" s="1"/>
  <c r="C1041" i="14" s="1"/>
  <c r="E1026" i="14"/>
  <c r="E1040" i="14" s="1"/>
  <c r="O1010" i="14"/>
  <c r="N1" i="28"/>
  <c r="E67" i="14"/>
  <c r="E117" i="14" s="1"/>
  <c r="E167" i="14" s="1"/>
  <c r="E217" i="14" s="1"/>
  <c r="E267" i="14" s="1"/>
  <c r="E317" i="14" s="1"/>
  <c r="E367" i="14" s="1"/>
  <c r="E417" i="14" s="1"/>
  <c r="E467" i="14" s="1"/>
  <c r="E517" i="14" s="1"/>
  <c r="E567" i="14" s="1"/>
  <c r="E617" i="14" s="1"/>
  <c r="E667" i="14" s="1"/>
  <c r="E717" i="14" s="1"/>
  <c r="E767" i="14" s="1"/>
  <c r="E817" i="14" s="1"/>
  <c r="E867" i="14" s="1"/>
  <c r="E917" i="14" s="1"/>
  <c r="E967" i="14" s="1"/>
  <c r="E1011" i="14"/>
  <c r="F6" i="2"/>
  <c r="T106" i="1"/>
  <c r="D105" i="1" s="1"/>
  <c r="C68" i="14"/>
  <c r="C118" i="14" s="1"/>
  <c r="C168" i="14" s="1"/>
  <c r="C218" i="14" s="1"/>
  <c r="C268" i="14" s="1"/>
  <c r="C318" i="14" s="1"/>
  <c r="C368" i="14" s="1"/>
  <c r="C418" i="14" s="1"/>
  <c r="C468" i="14" s="1"/>
  <c r="C518" i="14" s="1"/>
  <c r="C568" i="14" s="1"/>
  <c r="C618" i="14" s="1"/>
  <c r="C668" i="14" s="1"/>
  <c r="C718" i="14" s="1"/>
  <c r="C768" i="14" s="1"/>
  <c r="C818" i="14" s="1"/>
  <c r="C868" i="14" s="1"/>
  <c r="C918" i="14" s="1"/>
  <c r="C968" i="14" s="1"/>
  <c r="B62" i="14"/>
  <c r="B112" i="14" s="1"/>
  <c r="B162" i="14" s="1"/>
  <c r="B212" i="14" s="1"/>
  <c r="B262" i="14" s="1"/>
  <c r="B312" i="14" s="1"/>
  <c r="B362" i="14" s="1"/>
  <c r="B412" i="14" s="1"/>
  <c r="B462" i="14" s="1"/>
  <c r="B512" i="14" s="1"/>
  <c r="B562" i="14" s="1"/>
  <c r="B612" i="14" s="1"/>
  <c r="B662" i="14" s="1"/>
  <c r="B712" i="14" s="1"/>
  <c r="B762" i="14" s="1"/>
  <c r="B812" i="14" s="1"/>
  <c r="B862" i="14" s="1"/>
  <c r="B912" i="14" s="1"/>
  <c r="B962" i="14" s="1"/>
  <c r="E66" i="14"/>
  <c r="E116" i="14" s="1"/>
  <c r="E166" i="14" s="1"/>
  <c r="E216" i="14" s="1"/>
  <c r="E266" i="14" s="1"/>
  <c r="E316" i="14" s="1"/>
  <c r="E366" i="14" s="1"/>
  <c r="E416" i="14" s="1"/>
  <c r="E466" i="14" s="1"/>
  <c r="E516" i="14" s="1"/>
  <c r="E566" i="14" s="1"/>
  <c r="E616" i="14" s="1"/>
  <c r="E666" i="14" s="1"/>
  <c r="E716" i="14" s="1"/>
  <c r="E766" i="14" s="1"/>
  <c r="E816" i="14" s="1"/>
  <c r="E866" i="14" s="1"/>
  <c r="E916" i="14" s="1"/>
  <c r="E966" i="14" s="1"/>
  <c r="W17" i="1"/>
  <c r="E1007" i="14"/>
  <c r="E1023" i="14" s="1"/>
  <c r="E1037" i="14" s="1"/>
  <c r="E62" i="14"/>
  <c r="E112" i="14" s="1"/>
  <c r="E162" i="14" s="1"/>
  <c r="E212" i="14" s="1"/>
  <c r="E262" i="14" s="1"/>
  <c r="E312" i="14" s="1"/>
  <c r="E362" i="14" s="1"/>
  <c r="E412" i="14" s="1"/>
  <c r="E462" i="14" s="1"/>
  <c r="E512" i="14" s="1"/>
  <c r="E562" i="14" s="1"/>
  <c r="E612" i="14" s="1"/>
  <c r="E662" i="14" s="1"/>
  <c r="E712" i="14" s="1"/>
  <c r="E762" i="14" s="1"/>
  <c r="E812" i="14" s="1"/>
  <c r="E862" i="14" s="1"/>
  <c r="E912" i="14" s="1"/>
  <c r="E962" i="14" s="1"/>
  <c r="L56" i="14"/>
  <c r="K68" i="14"/>
  <c r="K118" i="14" s="1"/>
  <c r="K168" i="14" s="1"/>
  <c r="K218" i="14" s="1"/>
  <c r="K268" i="14" s="1"/>
  <c r="K318" i="14" s="1"/>
  <c r="K368" i="14" s="1"/>
  <c r="K418" i="14" s="1"/>
  <c r="K468" i="14" s="1"/>
  <c r="K518" i="14" s="1"/>
  <c r="K568" i="14" s="1"/>
  <c r="K618" i="14" s="1"/>
  <c r="K668" i="14" s="1"/>
  <c r="K718" i="14" s="1"/>
  <c r="K768" i="14" s="1"/>
  <c r="K818" i="14" s="1"/>
  <c r="K868" i="14" s="1"/>
  <c r="K918" i="14" s="1"/>
  <c r="K968" i="14" s="1"/>
  <c r="B1007" i="14"/>
  <c r="A12" i="2"/>
  <c r="A15" i="2"/>
  <c r="X17" i="1"/>
  <c r="A11" i="2"/>
  <c r="Z17" i="1"/>
  <c r="J68" i="14"/>
  <c r="J118" i="14" s="1"/>
  <c r="J168" i="14" s="1"/>
  <c r="J218" i="14" s="1"/>
  <c r="J268" i="14" s="1"/>
  <c r="J318" i="14" s="1"/>
  <c r="J368" i="14" s="1"/>
  <c r="J418" i="14" s="1"/>
  <c r="J468" i="14" s="1"/>
  <c r="J518" i="14" s="1"/>
  <c r="J568" i="14" s="1"/>
  <c r="J618" i="14" s="1"/>
  <c r="J668" i="14" s="1"/>
  <c r="J718" i="14" s="1"/>
  <c r="J768" i="14" s="1"/>
  <c r="J818" i="14" s="1"/>
  <c r="J868" i="14" s="1"/>
  <c r="J918" i="14" s="1"/>
  <c r="J968" i="14" s="1"/>
  <c r="A17" i="2"/>
  <c r="B1009" i="14"/>
  <c r="Y17" i="1"/>
  <c r="K2" i="1"/>
  <c r="B67" i="14"/>
  <c r="B117" i="14" s="1"/>
  <c r="B167" i="14" s="1"/>
  <c r="B217" i="14" s="1"/>
  <c r="B267" i="14" s="1"/>
  <c r="B317" i="14" s="1"/>
  <c r="B367" i="14" s="1"/>
  <c r="B417" i="14" s="1"/>
  <c r="B467" i="14" s="1"/>
  <c r="B517" i="14" s="1"/>
  <c r="B567" i="14" s="1"/>
  <c r="B617" i="14" s="1"/>
  <c r="B667" i="14" s="1"/>
  <c r="B717" i="14" s="1"/>
  <c r="B767" i="14" s="1"/>
  <c r="B817" i="14" s="1"/>
  <c r="B867" i="14" s="1"/>
  <c r="B917" i="14" s="1"/>
  <c r="B967" i="14" s="1"/>
  <c r="A7" i="2"/>
  <c r="D66" i="14"/>
  <c r="D116" i="14" s="1"/>
  <c r="D166" i="14" s="1"/>
  <c r="D216" i="14" s="1"/>
  <c r="D266" i="14" s="1"/>
  <c r="D316" i="14" s="1"/>
  <c r="D366" i="14" s="1"/>
  <c r="D416" i="14" s="1"/>
  <c r="D466" i="14" s="1"/>
  <c r="D516" i="14" s="1"/>
  <c r="D566" i="14" s="1"/>
  <c r="D616" i="14" s="1"/>
  <c r="D666" i="14" s="1"/>
  <c r="D716" i="14" s="1"/>
  <c r="D766" i="14" s="1"/>
  <c r="D816" i="14" s="1"/>
  <c r="D866" i="14" s="1"/>
  <c r="D916" i="14" s="1"/>
  <c r="D966" i="14" s="1"/>
  <c r="B1004" i="14"/>
  <c r="B61" i="14"/>
  <c r="B111" i="14" s="1"/>
  <c r="B161" i="14" s="1"/>
  <c r="B211" i="14" s="1"/>
  <c r="B261" i="14" s="1"/>
  <c r="B311" i="14" s="1"/>
  <c r="B361" i="14" s="1"/>
  <c r="B411" i="14" s="1"/>
  <c r="B461" i="14" s="1"/>
  <c r="B511" i="14" s="1"/>
  <c r="B561" i="14" s="1"/>
  <c r="B611" i="14" s="1"/>
  <c r="B661" i="14" s="1"/>
  <c r="B711" i="14" s="1"/>
  <c r="B761" i="14" s="1"/>
  <c r="B811" i="14" s="1"/>
  <c r="B861" i="14" s="1"/>
  <c r="B911" i="14" s="1"/>
  <c r="B961" i="14" s="1"/>
  <c r="E1006" i="14"/>
  <c r="E1022" i="14" s="1"/>
  <c r="E1036" i="14" s="1"/>
  <c r="E63" i="14"/>
  <c r="E113" i="14" s="1"/>
  <c r="E163" i="14" s="1"/>
  <c r="E213" i="14" s="1"/>
  <c r="E263" i="14" s="1"/>
  <c r="E313" i="14" s="1"/>
  <c r="E363" i="14" s="1"/>
  <c r="E413" i="14" s="1"/>
  <c r="E463" i="14" s="1"/>
  <c r="E513" i="14" s="1"/>
  <c r="E563" i="14" s="1"/>
  <c r="E613" i="14" s="1"/>
  <c r="E663" i="14" s="1"/>
  <c r="E713" i="14" s="1"/>
  <c r="E763" i="14" s="1"/>
  <c r="E813" i="14" s="1"/>
  <c r="E863" i="14" s="1"/>
  <c r="E913" i="14" s="1"/>
  <c r="E963" i="14" s="1"/>
  <c r="E1008" i="14"/>
  <c r="E1024" i="14" s="1"/>
  <c r="E1038" i="14" s="1"/>
  <c r="E65" i="14"/>
  <c r="E115" i="14" s="1"/>
  <c r="E165" i="14" s="1"/>
  <c r="E215" i="14" s="1"/>
  <c r="E265" i="14" s="1"/>
  <c r="E315" i="14" s="1"/>
  <c r="E365" i="14" s="1"/>
  <c r="E415" i="14" s="1"/>
  <c r="E465" i="14" s="1"/>
  <c r="E515" i="14" s="1"/>
  <c r="E565" i="14" s="1"/>
  <c r="E615" i="14" s="1"/>
  <c r="E665" i="14" s="1"/>
  <c r="E715" i="14" s="1"/>
  <c r="E765" i="14" s="1"/>
  <c r="E815" i="14" s="1"/>
  <c r="E865" i="14" s="1"/>
  <c r="E915" i="14" s="1"/>
  <c r="E965" i="14" s="1"/>
  <c r="D1010" i="14"/>
  <c r="D1026" i="14" s="1"/>
  <c r="D1040" i="14" s="1"/>
  <c r="D67" i="14"/>
  <c r="D117" i="14" s="1"/>
  <c r="D167" i="14" s="1"/>
  <c r="D217" i="14" s="1"/>
  <c r="D267" i="14" s="1"/>
  <c r="D317" i="14" s="1"/>
  <c r="D367" i="14" s="1"/>
  <c r="D417" i="14" s="1"/>
  <c r="D467" i="14" s="1"/>
  <c r="D517" i="14" s="1"/>
  <c r="D567" i="14" s="1"/>
  <c r="D617" i="14" s="1"/>
  <c r="D667" i="14" s="1"/>
  <c r="D717" i="14" s="1"/>
  <c r="D767" i="14" s="1"/>
  <c r="D817" i="14" s="1"/>
  <c r="D867" i="14" s="1"/>
  <c r="D917" i="14" s="1"/>
  <c r="D967" i="14" s="1"/>
  <c r="A14" i="2"/>
  <c r="A16" i="2"/>
  <c r="A10" i="2"/>
  <c r="A1054" i="14" s="1"/>
  <c r="A9" i="2"/>
  <c r="A13" i="2"/>
  <c r="F68" i="14"/>
  <c r="F118" i="14" s="1"/>
  <c r="F168" i="14" s="1"/>
  <c r="F218" i="14" s="1"/>
  <c r="F268" i="14" s="1"/>
  <c r="F318" i="14" s="1"/>
  <c r="F368" i="14" s="1"/>
  <c r="F418" i="14" s="1"/>
  <c r="F468" i="14" s="1"/>
  <c r="F518" i="14" s="1"/>
  <c r="F568" i="14" s="1"/>
  <c r="F618" i="14" s="1"/>
  <c r="F668" i="14" s="1"/>
  <c r="F718" i="14" s="1"/>
  <c r="F768" i="14" s="1"/>
  <c r="F818" i="14" s="1"/>
  <c r="F868" i="14" s="1"/>
  <c r="F918" i="14" s="1"/>
  <c r="F968" i="14" s="1"/>
  <c r="F1011" i="14"/>
  <c r="L1011" i="14"/>
  <c r="L1027" i="14" s="1"/>
  <c r="L1041" i="14" s="1"/>
  <c r="L68" i="14"/>
  <c r="L118" i="14" s="1"/>
  <c r="L168" i="14" s="1"/>
  <c r="L218" i="14" s="1"/>
  <c r="L268" i="14" s="1"/>
  <c r="L318" i="14" s="1"/>
  <c r="L368" i="14" s="1"/>
  <c r="L418" i="14" s="1"/>
  <c r="L468" i="14" s="1"/>
  <c r="L518" i="14" s="1"/>
  <c r="L568" i="14" s="1"/>
  <c r="L618" i="14" s="1"/>
  <c r="L668" i="14" s="1"/>
  <c r="L718" i="14" s="1"/>
  <c r="L768" i="14" s="1"/>
  <c r="L818" i="14" s="1"/>
  <c r="L868" i="14" s="1"/>
  <c r="L918" i="14" s="1"/>
  <c r="L968" i="14" s="1"/>
  <c r="D1006" i="14"/>
  <c r="D1022" i="14" s="1"/>
  <c r="D1036" i="14" s="1"/>
  <c r="D63" i="14"/>
  <c r="D113" i="14" s="1"/>
  <c r="D163" i="14" s="1"/>
  <c r="D213" i="14" s="1"/>
  <c r="D263" i="14" s="1"/>
  <c r="D313" i="14" s="1"/>
  <c r="D363" i="14" s="1"/>
  <c r="D413" i="14" s="1"/>
  <c r="D463" i="14" s="1"/>
  <c r="D513" i="14" s="1"/>
  <c r="D563" i="14" s="1"/>
  <c r="D613" i="14" s="1"/>
  <c r="D663" i="14" s="1"/>
  <c r="D713" i="14" s="1"/>
  <c r="D763" i="14" s="1"/>
  <c r="D813" i="14" s="1"/>
  <c r="D863" i="14" s="1"/>
  <c r="D913" i="14" s="1"/>
  <c r="D963" i="14" s="1"/>
  <c r="G1011" i="14"/>
  <c r="G1027" i="14" s="1"/>
  <c r="G1041" i="14" s="1"/>
  <c r="G68" i="14"/>
  <c r="G118" i="14" s="1"/>
  <c r="G168" i="14" s="1"/>
  <c r="G218" i="14" s="1"/>
  <c r="G268" i="14" s="1"/>
  <c r="G318" i="14" s="1"/>
  <c r="G368" i="14" s="1"/>
  <c r="G418" i="14" s="1"/>
  <c r="G468" i="14" s="1"/>
  <c r="G518" i="14" s="1"/>
  <c r="G568" i="14" s="1"/>
  <c r="G618" i="14" s="1"/>
  <c r="G668" i="14" s="1"/>
  <c r="G718" i="14" s="1"/>
  <c r="G768" i="14" s="1"/>
  <c r="G818" i="14" s="1"/>
  <c r="G868" i="14" s="1"/>
  <c r="G918" i="14" s="1"/>
  <c r="G968" i="14" s="1"/>
  <c r="I1011" i="14"/>
  <c r="I1027" i="14" s="1"/>
  <c r="I1041" i="14" s="1"/>
  <c r="I68" i="14"/>
  <c r="I118" i="14" s="1"/>
  <c r="I168" i="14" s="1"/>
  <c r="I218" i="14" s="1"/>
  <c r="I268" i="14" s="1"/>
  <c r="I318" i="14" s="1"/>
  <c r="I368" i="14" s="1"/>
  <c r="I418" i="14" s="1"/>
  <c r="I468" i="14" s="1"/>
  <c r="I518" i="14" s="1"/>
  <c r="I568" i="14" s="1"/>
  <c r="I618" i="14" s="1"/>
  <c r="I668" i="14" s="1"/>
  <c r="I718" i="14" s="1"/>
  <c r="I768" i="14" s="1"/>
  <c r="I818" i="14" s="1"/>
  <c r="I868" i="14" s="1"/>
  <c r="I918" i="14" s="1"/>
  <c r="I968" i="14" s="1"/>
  <c r="B1011" i="14"/>
  <c r="B68" i="14"/>
  <c r="B118" i="14" s="1"/>
  <c r="B168" i="14" s="1"/>
  <c r="B218" i="14" s="1"/>
  <c r="B268" i="14" s="1"/>
  <c r="B318" i="14" s="1"/>
  <c r="B368" i="14" s="1"/>
  <c r="B418" i="14" s="1"/>
  <c r="B468" i="14" s="1"/>
  <c r="B518" i="14" s="1"/>
  <c r="B568" i="14" s="1"/>
  <c r="B618" i="14" s="1"/>
  <c r="B668" i="14" s="1"/>
  <c r="B718" i="14" s="1"/>
  <c r="B768" i="14" s="1"/>
  <c r="B818" i="14" s="1"/>
  <c r="B868" i="14" s="1"/>
  <c r="B918" i="14" s="1"/>
  <c r="B968" i="14" s="1"/>
  <c r="H1011" i="14"/>
  <c r="H1027" i="14" s="1"/>
  <c r="H1041" i="14" s="1"/>
  <c r="H68" i="14"/>
  <c r="H118" i="14" s="1"/>
  <c r="H168" i="14" s="1"/>
  <c r="H218" i="14" s="1"/>
  <c r="H268" i="14" s="1"/>
  <c r="H318" i="14" s="1"/>
  <c r="H368" i="14" s="1"/>
  <c r="H418" i="14" s="1"/>
  <c r="H468" i="14" s="1"/>
  <c r="H518" i="14" s="1"/>
  <c r="H568" i="14" s="1"/>
  <c r="H618" i="14" s="1"/>
  <c r="H668" i="14" s="1"/>
  <c r="H718" i="14" s="1"/>
  <c r="H768" i="14" s="1"/>
  <c r="H818" i="14" s="1"/>
  <c r="H868" i="14" s="1"/>
  <c r="H918" i="14" s="1"/>
  <c r="H968" i="14" s="1"/>
  <c r="D1005" i="14"/>
  <c r="D1021" i="14" s="1"/>
  <c r="D1035" i="14" s="1"/>
  <c r="D62" i="14"/>
  <c r="D112" i="14" s="1"/>
  <c r="D162" i="14" s="1"/>
  <c r="D212" i="14" s="1"/>
  <c r="D262" i="14" s="1"/>
  <c r="D312" i="14" s="1"/>
  <c r="D362" i="14" s="1"/>
  <c r="D412" i="14" s="1"/>
  <c r="D462" i="14" s="1"/>
  <c r="D512" i="14" s="1"/>
  <c r="D562" i="14" s="1"/>
  <c r="D612" i="14" s="1"/>
  <c r="D662" i="14" s="1"/>
  <c r="D712" i="14" s="1"/>
  <c r="D762" i="14" s="1"/>
  <c r="D812" i="14" s="1"/>
  <c r="D862" i="14" s="1"/>
  <c r="D912" i="14" s="1"/>
  <c r="D962" i="14" s="1"/>
  <c r="B1008" i="14"/>
  <c r="B65" i="14"/>
  <c r="B115" i="14" s="1"/>
  <c r="B165" i="14" s="1"/>
  <c r="B215" i="14" s="1"/>
  <c r="B265" i="14" s="1"/>
  <c r="B315" i="14" s="1"/>
  <c r="B365" i="14" s="1"/>
  <c r="B415" i="14" s="1"/>
  <c r="B465" i="14" s="1"/>
  <c r="B515" i="14" s="1"/>
  <c r="B565" i="14" s="1"/>
  <c r="B615" i="14" s="1"/>
  <c r="B665" i="14" s="1"/>
  <c r="B715" i="14" s="1"/>
  <c r="B765" i="14" s="1"/>
  <c r="B815" i="14" s="1"/>
  <c r="B865" i="14" s="1"/>
  <c r="B915" i="14" s="1"/>
  <c r="B965" i="14" s="1"/>
  <c r="D1011" i="14"/>
  <c r="D68" i="14"/>
  <c r="D118" i="14" s="1"/>
  <c r="D168" i="14" s="1"/>
  <c r="D218" i="14" s="1"/>
  <c r="D268" i="14" s="1"/>
  <c r="D318" i="14" s="1"/>
  <c r="D368" i="14" s="1"/>
  <c r="D418" i="14" s="1"/>
  <c r="D468" i="14" s="1"/>
  <c r="D518" i="14" s="1"/>
  <c r="D568" i="14" s="1"/>
  <c r="D618" i="14" s="1"/>
  <c r="D668" i="14" s="1"/>
  <c r="D718" i="14" s="1"/>
  <c r="D768" i="14" s="1"/>
  <c r="D818" i="14" s="1"/>
  <c r="D868" i="14" s="1"/>
  <c r="D918" i="14" s="1"/>
  <c r="D968" i="14" s="1"/>
  <c r="D1051" i="14"/>
  <c r="Q19" i="14"/>
  <c r="AC19" i="14" s="1"/>
  <c r="AO19" i="14" s="1"/>
  <c r="BA19" i="14" s="1"/>
  <c r="E69" i="14"/>
  <c r="E119" i="14" s="1"/>
  <c r="E169" i="14" s="1"/>
  <c r="E219" i="14" s="1"/>
  <c r="E269" i="14" s="1"/>
  <c r="E319" i="14" s="1"/>
  <c r="E369" i="14" s="1"/>
  <c r="E419" i="14" s="1"/>
  <c r="E469" i="14" s="1"/>
  <c r="E519" i="14" s="1"/>
  <c r="E569" i="14" s="1"/>
  <c r="E619" i="14" s="1"/>
  <c r="E669" i="14" s="1"/>
  <c r="E719" i="14" s="1"/>
  <c r="E769" i="14" s="1"/>
  <c r="E819" i="14" s="1"/>
  <c r="E869" i="14" s="1"/>
  <c r="E919" i="14" s="1"/>
  <c r="E969" i="14" s="1"/>
  <c r="B63" i="14"/>
  <c r="B113" i="14" s="1"/>
  <c r="B163" i="14" s="1"/>
  <c r="B213" i="14" s="1"/>
  <c r="B263" i="14" s="1"/>
  <c r="B313" i="14" s="1"/>
  <c r="B363" i="14" s="1"/>
  <c r="B413" i="14" s="1"/>
  <c r="B463" i="14" s="1"/>
  <c r="B513" i="14" s="1"/>
  <c r="B563" i="14" s="1"/>
  <c r="B613" i="14" s="1"/>
  <c r="B663" i="14" s="1"/>
  <c r="B713" i="14" s="1"/>
  <c r="B763" i="14" s="1"/>
  <c r="B813" i="14" s="1"/>
  <c r="B863" i="14" s="1"/>
  <c r="B913" i="14" s="1"/>
  <c r="B963" i="14" s="1"/>
  <c r="B1006" i="14"/>
  <c r="D65" i="14"/>
  <c r="D115" i="14" s="1"/>
  <c r="D165" i="14" s="1"/>
  <c r="D215" i="14" s="1"/>
  <c r="D265" i="14" s="1"/>
  <c r="D315" i="14" s="1"/>
  <c r="D365" i="14" s="1"/>
  <c r="D415" i="14" s="1"/>
  <c r="D465" i="14" s="1"/>
  <c r="D515" i="14" s="1"/>
  <c r="D565" i="14" s="1"/>
  <c r="D615" i="14" s="1"/>
  <c r="D665" i="14" s="1"/>
  <c r="D715" i="14" s="1"/>
  <c r="D765" i="14" s="1"/>
  <c r="D815" i="14" s="1"/>
  <c r="D865" i="14" s="1"/>
  <c r="D915" i="14" s="1"/>
  <c r="D965" i="14" s="1"/>
  <c r="D1008" i="14"/>
  <c r="D1024" i="14" s="1"/>
  <c r="D1038" i="14" s="1"/>
  <c r="A55" i="14"/>
  <c r="A105" i="14" s="1"/>
  <c r="A155" i="14" s="1"/>
  <c r="A205" i="14" s="1"/>
  <c r="A255" i="14" s="1"/>
  <c r="A305" i="14" s="1"/>
  <c r="A355" i="14" s="1"/>
  <c r="A405" i="14" s="1"/>
  <c r="A455" i="14" s="1"/>
  <c r="A505" i="14" s="1"/>
  <c r="A555" i="14" s="1"/>
  <c r="A605" i="14" s="1"/>
  <c r="A655" i="14" s="1"/>
  <c r="A705" i="14" s="1"/>
  <c r="A755" i="14" s="1"/>
  <c r="A805" i="14" s="1"/>
  <c r="A855" i="14" s="1"/>
  <c r="A905" i="14" s="1"/>
  <c r="A955" i="14" s="1"/>
  <c r="A1004" i="14"/>
  <c r="A1020" i="14" s="1"/>
  <c r="A1034" i="14" s="1"/>
  <c r="H1" i="2" l="1"/>
  <c r="E1051" i="14"/>
  <c r="N1051" i="14"/>
  <c r="F1027" i="14"/>
  <c r="F1041" i="14" s="1"/>
  <c r="P1011" i="14"/>
  <c r="D1027" i="14"/>
  <c r="D1041" i="14" s="1"/>
  <c r="N1011" i="14"/>
  <c r="E1027" i="14"/>
  <c r="E1041" i="14" s="1"/>
  <c r="O1011" i="14"/>
  <c r="T156" i="1"/>
  <c r="D155" i="1" s="1"/>
  <c r="A2" i="28"/>
  <c r="A5" i="28"/>
  <c r="A13" i="28"/>
  <c r="A7" i="28"/>
  <c r="A9" i="28"/>
  <c r="A11" i="28"/>
  <c r="A14" i="28"/>
  <c r="A12" i="28"/>
  <c r="A10" i="28"/>
  <c r="A8" i="28"/>
  <c r="A2" i="1"/>
  <c r="A52" i="1" s="1"/>
  <c r="A102" i="1" s="1"/>
  <c r="A152" i="1" s="1"/>
  <c r="A202" i="1" s="1"/>
  <c r="A252" i="1" s="1"/>
  <c r="A302" i="1" s="1"/>
  <c r="A352" i="1" s="1"/>
  <c r="A402" i="1" s="1"/>
  <c r="A452" i="1" s="1"/>
  <c r="A502" i="1" s="1"/>
  <c r="A552" i="1" s="1"/>
  <c r="A602" i="1" s="1"/>
  <c r="A652" i="1" s="1"/>
  <c r="A702" i="1" s="1"/>
  <c r="A752" i="1" s="1"/>
  <c r="A802" i="1" s="1"/>
  <c r="A852" i="1" s="1"/>
  <c r="A902" i="1" s="1"/>
  <c r="A952" i="1" s="1"/>
  <c r="L106" i="14"/>
  <c r="G6" i="2"/>
  <c r="H6" i="2" s="1"/>
  <c r="A1056" i="14"/>
  <c r="S12" i="1"/>
  <c r="A1059" i="14"/>
  <c r="J17" i="1"/>
  <c r="J67" i="1" s="1"/>
  <c r="J117" i="1" s="1"/>
  <c r="J167" i="1" s="1"/>
  <c r="J217" i="1" s="1"/>
  <c r="J267" i="1" s="1"/>
  <c r="J317" i="1" s="1"/>
  <c r="J367" i="1" s="1"/>
  <c r="J417" i="1" s="1"/>
  <c r="J467" i="1" s="1"/>
  <c r="J517" i="1" s="1"/>
  <c r="J567" i="1" s="1"/>
  <c r="J617" i="1" s="1"/>
  <c r="J667" i="1" s="1"/>
  <c r="J717" i="1" s="1"/>
  <c r="J767" i="1" s="1"/>
  <c r="J817" i="1" s="1"/>
  <c r="J867" i="1" s="1"/>
  <c r="J917" i="1" s="1"/>
  <c r="J967" i="1" s="1"/>
  <c r="N16" i="1"/>
  <c r="F16" i="14" s="1"/>
  <c r="T12" i="1"/>
  <c r="P12" i="1"/>
  <c r="T14" i="1"/>
  <c r="R15" i="1"/>
  <c r="J15" i="14" s="1"/>
  <c r="A1061" i="14"/>
  <c r="K52" i="1"/>
  <c r="K102" i="1" s="1"/>
  <c r="K152" i="1" s="1"/>
  <c r="K202" i="1" s="1"/>
  <c r="K252" i="1" s="1"/>
  <c r="K302" i="1" s="1"/>
  <c r="K352" i="1" s="1"/>
  <c r="K402" i="1" s="1"/>
  <c r="K452" i="1" s="1"/>
  <c r="K502" i="1" s="1"/>
  <c r="K552" i="1" s="1"/>
  <c r="K602" i="1" s="1"/>
  <c r="K652" i="1" s="1"/>
  <c r="K702" i="1" s="1"/>
  <c r="K752" i="1" s="1"/>
  <c r="K802" i="1" s="1"/>
  <c r="K852" i="1" s="1"/>
  <c r="K902" i="1" s="1"/>
  <c r="K952" i="1" s="1"/>
  <c r="Q12" i="1"/>
  <c r="N14" i="1"/>
  <c r="N12" i="1"/>
  <c r="A3" i="1"/>
  <c r="A3" i="14" s="1"/>
  <c r="J16" i="1"/>
  <c r="J66" i="1" s="1"/>
  <c r="J116" i="1" s="1"/>
  <c r="J166" i="1" s="1"/>
  <c r="J216" i="1" s="1"/>
  <c r="J266" i="1" s="1"/>
  <c r="J316" i="1" s="1"/>
  <c r="J366" i="1" s="1"/>
  <c r="J416" i="1" s="1"/>
  <c r="J466" i="1" s="1"/>
  <c r="J516" i="1" s="1"/>
  <c r="J566" i="1" s="1"/>
  <c r="J616" i="1" s="1"/>
  <c r="J666" i="1" s="1"/>
  <c r="J716" i="1" s="1"/>
  <c r="J766" i="1" s="1"/>
  <c r="J816" i="1" s="1"/>
  <c r="J866" i="1" s="1"/>
  <c r="J916" i="1" s="1"/>
  <c r="J966" i="1" s="1"/>
  <c r="P13" i="1"/>
  <c r="P63" i="1" s="1"/>
  <c r="P113" i="1" s="1"/>
  <c r="P163" i="1" s="1"/>
  <c r="P213" i="1" s="1"/>
  <c r="P263" i="1" s="1"/>
  <c r="P313" i="1" s="1"/>
  <c r="P363" i="1" s="1"/>
  <c r="P413" i="1" s="1"/>
  <c r="P463" i="1" s="1"/>
  <c r="P513" i="1" s="1"/>
  <c r="P563" i="1" s="1"/>
  <c r="P613" i="1" s="1"/>
  <c r="P663" i="1" s="1"/>
  <c r="P713" i="1" s="1"/>
  <c r="P763" i="1" s="1"/>
  <c r="P813" i="1" s="1"/>
  <c r="P863" i="1" s="1"/>
  <c r="P913" i="1" s="1"/>
  <c r="P963" i="1" s="1"/>
  <c r="O17" i="1"/>
  <c r="S16" i="1"/>
  <c r="J14" i="1"/>
  <c r="J64" i="1" s="1"/>
  <c r="J114" i="1" s="1"/>
  <c r="J164" i="1" s="1"/>
  <c r="J214" i="1" s="1"/>
  <c r="J264" i="1" s="1"/>
  <c r="J314" i="1" s="1"/>
  <c r="J364" i="1" s="1"/>
  <c r="J414" i="1" s="1"/>
  <c r="J464" i="1" s="1"/>
  <c r="J514" i="1" s="1"/>
  <c r="J564" i="1" s="1"/>
  <c r="J614" i="1" s="1"/>
  <c r="J664" i="1" s="1"/>
  <c r="J714" i="1" s="1"/>
  <c r="J764" i="1" s="1"/>
  <c r="J814" i="1" s="1"/>
  <c r="J864" i="1" s="1"/>
  <c r="J914" i="1" s="1"/>
  <c r="J964" i="1" s="1"/>
  <c r="Q17" i="1"/>
  <c r="J15" i="1"/>
  <c r="J65" i="1" s="1"/>
  <c r="J115" i="1" s="1"/>
  <c r="J165" i="1" s="1"/>
  <c r="J215" i="1" s="1"/>
  <c r="J265" i="1" s="1"/>
  <c r="J315" i="1" s="1"/>
  <c r="J365" i="1" s="1"/>
  <c r="J415" i="1" s="1"/>
  <c r="J465" i="1" s="1"/>
  <c r="J515" i="1" s="1"/>
  <c r="J565" i="1" s="1"/>
  <c r="J615" i="1" s="1"/>
  <c r="J665" i="1" s="1"/>
  <c r="J715" i="1" s="1"/>
  <c r="J765" i="1" s="1"/>
  <c r="J815" i="1" s="1"/>
  <c r="J865" i="1" s="1"/>
  <c r="J915" i="1" s="1"/>
  <c r="J965" i="1" s="1"/>
  <c r="R13" i="1"/>
  <c r="P14" i="1"/>
  <c r="H14" i="14" s="1"/>
  <c r="J13" i="1"/>
  <c r="J63" i="1" s="1"/>
  <c r="J113" i="1" s="1"/>
  <c r="J163" i="1" s="1"/>
  <c r="J213" i="1" s="1"/>
  <c r="J263" i="1" s="1"/>
  <c r="J313" i="1" s="1"/>
  <c r="J363" i="1" s="1"/>
  <c r="J413" i="1" s="1"/>
  <c r="J463" i="1" s="1"/>
  <c r="J513" i="1" s="1"/>
  <c r="J563" i="1" s="1"/>
  <c r="J613" i="1" s="1"/>
  <c r="J663" i="1" s="1"/>
  <c r="J713" i="1" s="1"/>
  <c r="J763" i="1" s="1"/>
  <c r="J813" i="1" s="1"/>
  <c r="J863" i="1" s="1"/>
  <c r="J913" i="1" s="1"/>
  <c r="J963" i="1" s="1"/>
  <c r="A2" i="14"/>
  <c r="S13" i="1"/>
  <c r="S63" i="1" s="1"/>
  <c r="S113" i="1" s="1"/>
  <c r="S163" i="1" s="1"/>
  <c r="S213" i="1" s="1"/>
  <c r="S263" i="1" s="1"/>
  <c r="S313" i="1" s="1"/>
  <c r="S363" i="1" s="1"/>
  <c r="S413" i="1" s="1"/>
  <c r="S463" i="1" s="1"/>
  <c r="S513" i="1" s="1"/>
  <c r="S563" i="1" s="1"/>
  <c r="S613" i="1" s="1"/>
  <c r="S663" i="1" s="1"/>
  <c r="S713" i="1" s="1"/>
  <c r="S763" i="1" s="1"/>
  <c r="S813" i="1" s="1"/>
  <c r="S863" i="1" s="1"/>
  <c r="S913" i="1" s="1"/>
  <c r="S963" i="1" s="1"/>
  <c r="N17" i="1"/>
  <c r="N67" i="1" s="1"/>
  <c r="N117" i="1" s="1"/>
  <c r="N167" i="1" s="1"/>
  <c r="N217" i="1" s="1"/>
  <c r="N267" i="1" s="1"/>
  <c r="N317" i="1" s="1"/>
  <c r="N367" i="1" s="1"/>
  <c r="N417" i="1" s="1"/>
  <c r="N467" i="1" s="1"/>
  <c r="N517" i="1" s="1"/>
  <c r="N567" i="1" s="1"/>
  <c r="N617" i="1" s="1"/>
  <c r="N667" i="1" s="1"/>
  <c r="N717" i="1" s="1"/>
  <c r="N767" i="1" s="1"/>
  <c r="N817" i="1" s="1"/>
  <c r="N867" i="1" s="1"/>
  <c r="N917" i="1" s="1"/>
  <c r="N967" i="1" s="1"/>
  <c r="K15" i="1"/>
  <c r="K12" i="1"/>
  <c r="C12" i="14" s="1"/>
  <c r="O12" i="1"/>
  <c r="S15" i="1"/>
  <c r="K15" i="14" s="1"/>
  <c r="A1055" i="14"/>
  <c r="K13" i="1"/>
  <c r="K63" i="1" s="1"/>
  <c r="K113" i="1" s="1"/>
  <c r="K163" i="1" s="1"/>
  <c r="K213" i="1" s="1"/>
  <c r="K263" i="1" s="1"/>
  <c r="K313" i="1" s="1"/>
  <c r="K363" i="1" s="1"/>
  <c r="K413" i="1" s="1"/>
  <c r="K463" i="1" s="1"/>
  <c r="K513" i="1" s="1"/>
  <c r="K563" i="1" s="1"/>
  <c r="K613" i="1" s="1"/>
  <c r="K663" i="1" s="1"/>
  <c r="K713" i="1" s="1"/>
  <c r="K763" i="1" s="1"/>
  <c r="K813" i="1" s="1"/>
  <c r="K863" i="1" s="1"/>
  <c r="K913" i="1" s="1"/>
  <c r="K963" i="1" s="1"/>
  <c r="N13" i="1"/>
  <c r="R14" i="1"/>
  <c r="R64" i="1" s="1"/>
  <c r="R114" i="1" s="1"/>
  <c r="R164" i="1" s="1"/>
  <c r="R214" i="1" s="1"/>
  <c r="R264" i="1" s="1"/>
  <c r="R314" i="1" s="1"/>
  <c r="R364" i="1" s="1"/>
  <c r="R414" i="1" s="1"/>
  <c r="R464" i="1" s="1"/>
  <c r="R514" i="1" s="1"/>
  <c r="R564" i="1" s="1"/>
  <c r="R614" i="1" s="1"/>
  <c r="R664" i="1" s="1"/>
  <c r="R714" i="1" s="1"/>
  <c r="R764" i="1" s="1"/>
  <c r="R814" i="1" s="1"/>
  <c r="R864" i="1" s="1"/>
  <c r="R914" i="1" s="1"/>
  <c r="R964" i="1" s="1"/>
  <c r="K14" i="1"/>
  <c r="O14" i="1"/>
  <c r="R16" i="1"/>
  <c r="T13" i="1"/>
  <c r="N15" i="1"/>
  <c r="Q15" i="1"/>
  <c r="I15" i="14" s="1"/>
  <c r="A1052" i="14"/>
  <c r="R12" i="1"/>
  <c r="A1060" i="14"/>
  <c r="A1057" i="14"/>
  <c r="A1058" i="14"/>
  <c r="A1053" i="14"/>
  <c r="Q14" i="1"/>
  <c r="I14" i="14" s="1"/>
  <c r="S14" i="1"/>
  <c r="O16" i="1"/>
  <c r="G16" i="14" s="1"/>
  <c r="Q13" i="1"/>
  <c r="Q63" i="1" s="1"/>
  <c r="Q113" i="1" s="1"/>
  <c r="Q163" i="1" s="1"/>
  <c r="Q213" i="1" s="1"/>
  <c r="Q263" i="1" s="1"/>
  <c r="Q313" i="1" s="1"/>
  <c r="Q363" i="1" s="1"/>
  <c r="Q413" i="1" s="1"/>
  <c r="Q463" i="1" s="1"/>
  <c r="Q513" i="1" s="1"/>
  <c r="Q563" i="1" s="1"/>
  <c r="Q613" i="1" s="1"/>
  <c r="Q663" i="1" s="1"/>
  <c r="Q713" i="1" s="1"/>
  <c r="Q763" i="1" s="1"/>
  <c r="Q813" i="1" s="1"/>
  <c r="Q863" i="1" s="1"/>
  <c r="Q913" i="1" s="1"/>
  <c r="Q963" i="1" s="1"/>
  <c r="P17" i="1"/>
  <c r="H17" i="14" s="1"/>
  <c r="Q16" i="1"/>
  <c r="K16" i="1"/>
  <c r="K66" i="1" s="1"/>
  <c r="K116" i="1" s="1"/>
  <c r="K166" i="1" s="1"/>
  <c r="K216" i="1" s="1"/>
  <c r="K266" i="1" s="1"/>
  <c r="K316" i="1" s="1"/>
  <c r="K366" i="1" s="1"/>
  <c r="K416" i="1" s="1"/>
  <c r="K466" i="1" s="1"/>
  <c r="K516" i="1" s="1"/>
  <c r="K566" i="1" s="1"/>
  <c r="K616" i="1" s="1"/>
  <c r="K666" i="1" s="1"/>
  <c r="K716" i="1" s="1"/>
  <c r="K766" i="1" s="1"/>
  <c r="K816" i="1" s="1"/>
  <c r="K866" i="1" s="1"/>
  <c r="K916" i="1" s="1"/>
  <c r="K966" i="1" s="1"/>
  <c r="O13" i="1"/>
  <c r="P15" i="1"/>
  <c r="J12" i="1"/>
  <c r="J62" i="1" s="1"/>
  <c r="J112" i="1" s="1"/>
  <c r="J162" i="1" s="1"/>
  <c r="J212" i="1" s="1"/>
  <c r="J262" i="1" s="1"/>
  <c r="J312" i="1" s="1"/>
  <c r="J362" i="1" s="1"/>
  <c r="J412" i="1" s="1"/>
  <c r="J462" i="1" s="1"/>
  <c r="J512" i="1" s="1"/>
  <c r="J562" i="1" s="1"/>
  <c r="J612" i="1" s="1"/>
  <c r="J662" i="1" s="1"/>
  <c r="J712" i="1" s="1"/>
  <c r="J762" i="1" s="1"/>
  <c r="J812" i="1" s="1"/>
  <c r="J862" i="1" s="1"/>
  <c r="J912" i="1" s="1"/>
  <c r="J962" i="1" s="1"/>
  <c r="P16" i="1"/>
  <c r="Y3" i="1"/>
  <c r="C9" i="1"/>
  <c r="C59" i="1" s="1"/>
  <c r="C109" i="1" s="1"/>
  <c r="C159" i="1" s="1"/>
  <c r="C209" i="1" s="1"/>
  <c r="C259" i="1" s="1"/>
  <c r="C309" i="1" s="1"/>
  <c r="C359" i="1" s="1"/>
  <c r="C409" i="1" s="1"/>
  <c r="C459" i="1" s="1"/>
  <c r="C509" i="1" s="1"/>
  <c r="C559" i="1" s="1"/>
  <c r="C609" i="1" s="1"/>
  <c r="C659" i="1" s="1"/>
  <c r="C709" i="1" s="1"/>
  <c r="C759" i="1" s="1"/>
  <c r="C809" i="1" s="1"/>
  <c r="C859" i="1" s="1"/>
  <c r="C909" i="1" s="1"/>
  <c r="C959" i="1" s="1"/>
  <c r="O15" i="1"/>
  <c r="R17" i="1"/>
  <c r="T206" i="1"/>
  <c r="D205" i="1" s="1"/>
  <c r="L156" i="14" l="1"/>
  <c r="L1002" i="14"/>
  <c r="F1051" i="14"/>
  <c r="O1051" i="14"/>
  <c r="S62" i="1"/>
  <c r="S112" i="1" s="1"/>
  <c r="S162" i="1" s="1"/>
  <c r="S212" i="1" s="1"/>
  <c r="S262" i="1" s="1"/>
  <c r="S312" i="1" s="1"/>
  <c r="S362" i="1" s="1"/>
  <c r="S412" i="1" s="1"/>
  <c r="S462" i="1" s="1"/>
  <c r="S512" i="1" s="1"/>
  <c r="S562" i="1" s="1"/>
  <c r="S612" i="1" s="1"/>
  <c r="S662" i="1" s="1"/>
  <c r="S712" i="1" s="1"/>
  <c r="S762" i="1" s="1"/>
  <c r="S812" i="1" s="1"/>
  <c r="S862" i="1" s="1"/>
  <c r="S912" i="1" s="1"/>
  <c r="S962" i="1" s="1"/>
  <c r="Y6" i="1"/>
  <c r="G17" i="14"/>
  <c r="G1010" i="14" s="1"/>
  <c r="G1026" i="14" s="1"/>
  <c r="G1040" i="14" s="1"/>
  <c r="K12" i="14"/>
  <c r="K62" i="14" s="1"/>
  <c r="K112" i="14" s="1"/>
  <c r="K162" i="14" s="1"/>
  <c r="K212" i="14" s="1"/>
  <c r="K262" i="14" s="1"/>
  <c r="K312" i="14" s="1"/>
  <c r="K362" i="14" s="1"/>
  <c r="K412" i="14" s="1"/>
  <c r="K462" i="14" s="1"/>
  <c r="K512" i="14" s="1"/>
  <c r="K562" i="14" s="1"/>
  <c r="K612" i="14" s="1"/>
  <c r="K662" i="14" s="1"/>
  <c r="K712" i="14" s="1"/>
  <c r="K762" i="14" s="1"/>
  <c r="K812" i="14" s="1"/>
  <c r="K862" i="14" s="1"/>
  <c r="K912" i="14" s="1"/>
  <c r="K962" i="14" s="1"/>
  <c r="L12" i="14"/>
  <c r="L1005" i="14" s="1"/>
  <c r="L1021" i="14" s="1"/>
  <c r="L1035" i="14" s="1"/>
  <c r="S66" i="1"/>
  <c r="S116" i="1" s="1"/>
  <c r="S166" i="1" s="1"/>
  <c r="S216" i="1" s="1"/>
  <c r="S266" i="1" s="1"/>
  <c r="S316" i="1" s="1"/>
  <c r="S366" i="1" s="1"/>
  <c r="S416" i="1" s="1"/>
  <c r="S466" i="1" s="1"/>
  <c r="S516" i="1" s="1"/>
  <c r="S566" i="1" s="1"/>
  <c r="S616" i="1" s="1"/>
  <c r="S666" i="1" s="1"/>
  <c r="S716" i="1" s="1"/>
  <c r="S766" i="1" s="1"/>
  <c r="S816" i="1" s="1"/>
  <c r="S866" i="1" s="1"/>
  <c r="S916" i="1" s="1"/>
  <c r="S966" i="1" s="1"/>
  <c r="T62" i="1"/>
  <c r="T112" i="1" s="1"/>
  <c r="T162" i="1" s="1"/>
  <c r="T212" i="1" s="1"/>
  <c r="T262" i="1" s="1"/>
  <c r="T312" i="1" s="1"/>
  <c r="T362" i="1" s="1"/>
  <c r="T412" i="1" s="1"/>
  <c r="T462" i="1" s="1"/>
  <c r="T512" i="1" s="1"/>
  <c r="T562" i="1" s="1"/>
  <c r="T612" i="1" s="1"/>
  <c r="T662" i="1" s="1"/>
  <c r="T712" i="1" s="1"/>
  <c r="T762" i="1" s="1"/>
  <c r="T812" i="1" s="1"/>
  <c r="T862" i="1" s="1"/>
  <c r="T912" i="1" s="1"/>
  <c r="T962" i="1" s="1"/>
  <c r="I12" i="14"/>
  <c r="I62" i="14" s="1"/>
  <c r="I112" i="14" s="1"/>
  <c r="I162" i="14" s="1"/>
  <c r="I212" i="14" s="1"/>
  <c r="I262" i="14" s="1"/>
  <c r="I312" i="14" s="1"/>
  <c r="I362" i="14" s="1"/>
  <c r="I412" i="14" s="1"/>
  <c r="I462" i="14" s="1"/>
  <c r="I512" i="14" s="1"/>
  <c r="I562" i="14" s="1"/>
  <c r="I612" i="14" s="1"/>
  <c r="I662" i="14" s="1"/>
  <c r="I712" i="14" s="1"/>
  <c r="I762" i="14" s="1"/>
  <c r="I812" i="14" s="1"/>
  <c r="I862" i="14" s="1"/>
  <c r="I912" i="14" s="1"/>
  <c r="I962" i="14" s="1"/>
  <c r="N66" i="1"/>
  <c r="N116" i="1" s="1"/>
  <c r="N166" i="1" s="1"/>
  <c r="N216" i="1" s="1"/>
  <c r="N266" i="1" s="1"/>
  <c r="N316" i="1" s="1"/>
  <c r="N366" i="1" s="1"/>
  <c r="N416" i="1" s="1"/>
  <c r="N466" i="1" s="1"/>
  <c r="N516" i="1" s="1"/>
  <c r="N566" i="1" s="1"/>
  <c r="N616" i="1" s="1"/>
  <c r="N666" i="1" s="1"/>
  <c r="N716" i="1" s="1"/>
  <c r="N766" i="1" s="1"/>
  <c r="N816" i="1" s="1"/>
  <c r="N866" i="1" s="1"/>
  <c r="N916" i="1" s="1"/>
  <c r="N966" i="1" s="1"/>
  <c r="O64" i="1"/>
  <c r="O114" i="1" s="1"/>
  <c r="O164" i="1" s="1"/>
  <c r="O214" i="1" s="1"/>
  <c r="O264" i="1" s="1"/>
  <c r="O314" i="1" s="1"/>
  <c r="O364" i="1" s="1"/>
  <c r="O414" i="1" s="1"/>
  <c r="O464" i="1" s="1"/>
  <c r="O514" i="1" s="1"/>
  <c r="O564" i="1" s="1"/>
  <c r="O614" i="1" s="1"/>
  <c r="O664" i="1" s="1"/>
  <c r="O714" i="1" s="1"/>
  <c r="O764" i="1" s="1"/>
  <c r="O814" i="1" s="1"/>
  <c r="O864" i="1" s="1"/>
  <c r="O914" i="1" s="1"/>
  <c r="O964" i="1" s="1"/>
  <c r="F12" i="14"/>
  <c r="F1005" i="14" s="1"/>
  <c r="F1021" i="14" s="1"/>
  <c r="F1035" i="14" s="1"/>
  <c r="H12" i="14"/>
  <c r="H1005" i="14" s="1"/>
  <c r="H1021" i="14" s="1"/>
  <c r="H1035" i="14" s="1"/>
  <c r="P62" i="1"/>
  <c r="P112" i="1" s="1"/>
  <c r="P162" i="1" s="1"/>
  <c r="P212" i="1" s="1"/>
  <c r="P262" i="1" s="1"/>
  <c r="P312" i="1" s="1"/>
  <c r="P362" i="1" s="1"/>
  <c r="P412" i="1" s="1"/>
  <c r="P462" i="1" s="1"/>
  <c r="P512" i="1" s="1"/>
  <c r="P562" i="1" s="1"/>
  <c r="P612" i="1" s="1"/>
  <c r="P662" i="1" s="1"/>
  <c r="P712" i="1" s="1"/>
  <c r="P762" i="1" s="1"/>
  <c r="P812" i="1" s="1"/>
  <c r="P862" i="1" s="1"/>
  <c r="P912" i="1" s="1"/>
  <c r="P962" i="1" s="1"/>
  <c r="R63" i="1"/>
  <c r="R113" i="1" s="1"/>
  <c r="R163" i="1" s="1"/>
  <c r="R213" i="1" s="1"/>
  <c r="R263" i="1" s="1"/>
  <c r="R313" i="1" s="1"/>
  <c r="R363" i="1" s="1"/>
  <c r="R413" i="1" s="1"/>
  <c r="R463" i="1" s="1"/>
  <c r="R513" i="1" s="1"/>
  <c r="R563" i="1" s="1"/>
  <c r="R613" i="1" s="1"/>
  <c r="R663" i="1" s="1"/>
  <c r="R713" i="1" s="1"/>
  <c r="R763" i="1" s="1"/>
  <c r="R813" i="1" s="1"/>
  <c r="R863" i="1" s="1"/>
  <c r="R913" i="1" s="1"/>
  <c r="R963" i="1" s="1"/>
  <c r="G12" i="14"/>
  <c r="G62" i="14" s="1"/>
  <c r="G112" i="14" s="1"/>
  <c r="G162" i="14" s="1"/>
  <c r="G212" i="14" s="1"/>
  <c r="G262" i="14" s="1"/>
  <c r="G312" i="14" s="1"/>
  <c r="G362" i="14" s="1"/>
  <c r="G412" i="14" s="1"/>
  <c r="G462" i="14" s="1"/>
  <c r="G512" i="14" s="1"/>
  <c r="G562" i="14" s="1"/>
  <c r="G612" i="14" s="1"/>
  <c r="G662" i="14" s="1"/>
  <c r="G712" i="14" s="1"/>
  <c r="G762" i="14" s="1"/>
  <c r="G812" i="14" s="1"/>
  <c r="G862" i="14" s="1"/>
  <c r="G912" i="14" s="1"/>
  <c r="G962" i="14" s="1"/>
  <c r="Q65" i="1"/>
  <c r="Q115" i="1" s="1"/>
  <c r="Q165" i="1" s="1"/>
  <c r="Q215" i="1" s="1"/>
  <c r="Q265" i="1" s="1"/>
  <c r="Q315" i="1" s="1"/>
  <c r="Q365" i="1" s="1"/>
  <c r="Q415" i="1" s="1"/>
  <c r="Q465" i="1" s="1"/>
  <c r="Q515" i="1" s="1"/>
  <c r="Q565" i="1" s="1"/>
  <c r="Q615" i="1" s="1"/>
  <c r="Q665" i="1" s="1"/>
  <c r="Q715" i="1" s="1"/>
  <c r="Q765" i="1" s="1"/>
  <c r="Q815" i="1" s="1"/>
  <c r="Q865" i="1" s="1"/>
  <c r="Q915" i="1" s="1"/>
  <c r="Q965" i="1" s="1"/>
  <c r="O67" i="1"/>
  <c r="O117" i="1" s="1"/>
  <c r="O167" i="1" s="1"/>
  <c r="O217" i="1" s="1"/>
  <c r="O267" i="1" s="1"/>
  <c r="O317" i="1" s="1"/>
  <c r="O367" i="1" s="1"/>
  <c r="O417" i="1" s="1"/>
  <c r="O467" i="1" s="1"/>
  <c r="O517" i="1" s="1"/>
  <c r="O567" i="1" s="1"/>
  <c r="O617" i="1" s="1"/>
  <c r="O667" i="1" s="1"/>
  <c r="O717" i="1" s="1"/>
  <c r="O767" i="1" s="1"/>
  <c r="O817" i="1" s="1"/>
  <c r="O867" i="1" s="1"/>
  <c r="O917" i="1" s="1"/>
  <c r="O967" i="1" s="1"/>
  <c r="K62" i="1"/>
  <c r="K112" i="1" s="1"/>
  <c r="K162" i="1" s="1"/>
  <c r="K212" i="1" s="1"/>
  <c r="K262" i="1" s="1"/>
  <c r="K312" i="1" s="1"/>
  <c r="K362" i="1" s="1"/>
  <c r="K412" i="1" s="1"/>
  <c r="K462" i="1" s="1"/>
  <c r="K512" i="1" s="1"/>
  <c r="K562" i="1" s="1"/>
  <c r="K612" i="1" s="1"/>
  <c r="K662" i="1" s="1"/>
  <c r="K712" i="1" s="1"/>
  <c r="K762" i="1" s="1"/>
  <c r="K812" i="1" s="1"/>
  <c r="K862" i="1" s="1"/>
  <c r="K912" i="1" s="1"/>
  <c r="K962" i="1" s="1"/>
  <c r="R65" i="1"/>
  <c r="R115" i="1" s="1"/>
  <c r="R165" i="1" s="1"/>
  <c r="R215" i="1" s="1"/>
  <c r="R265" i="1" s="1"/>
  <c r="R315" i="1" s="1"/>
  <c r="R365" i="1" s="1"/>
  <c r="R415" i="1" s="1"/>
  <c r="R465" i="1" s="1"/>
  <c r="R515" i="1" s="1"/>
  <c r="R565" i="1" s="1"/>
  <c r="R615" i="1" s="1"/>
  <c r="R665" i="1" s="1"/>
  <c r="R715" i="1" s="1"/>
  <c r="R765" i="1" s="1"/>
  <c r="R815" i="1" s="1"/>
  <c r="R865" i="1" s="1"/>
  <c r="R915" i="1" s="1"/>
  <c r="R965" i="1" s="1"/>
  <c r="N62" i="1"/>
  <c r="N112" i="1" s="1"/>
  <c r="N162" i="1" s="1"/>
  <c r="N212" i="1" s="1"/>
  <c r="N262" i="1" s="1"/>
  <c r="N312" i="1" s="1"/>
  <c r="N362" i="1" s="1"/>
  <c r="N412" i="1" s="1"/>
  <c r="N462" i="1" s="1"/>
  <c r="N512" i="1" s="1"/>
  <c r="N562" i="1" s="1"/>
  <c r="N612" i="1" s="1"/>
  <c r="N662" i="1" s="1"/>
  <c r="N712" i="1" s="1"/>
  <c r="N762" i="1" s="1"/>
  <c r="N812" i="1" s="1"/>
  <c r="N862" i="1" s="1"/>
  <c r="N912" i="1" s="1"/>
  <c r="N962" i="1" s="1"/>
  <c r="I17" i="14"/>
  <c r="I1010" i="14" s="1"/>
  <c r="I1026" i="14" s="1"/>
  <c r="I1040" i="14" s="1"/>
  <c r="N65" i="1"/>
  <c r="N115" i="1" s="1"/>
  <c r="N165" i="1" s="1"/>
  <c r="N215" i="1" s="1"/>
  <c r="N265" i="1" s="1"/>
  <c r="N315" i="1" s="1"/>
  <c r="N365" i="1" s="1"/>
  <c r="N415" i="1" s="1"/>
  <c r="N465" i="1" s="1"/>
  <c r="N515" i="1" s="1"/>
  <c r="N565" i="1" s="1"/>
  <c r="N615" i="1" s="1"/>
  <c r="N665" i="1" s="1"/>
  <c r="N715" i="1" s="1"/>
  <c r="N765" i="1" s="1"/>
  <c r="N815" i="1" s="1"/>
  <c r="N865" i="1" s="1"/>
  <c r="N915" i="1" s="1"/>
  <c r="N965" i="1" s="1"/>
  <c r="H13" i="14"/>
  <c r="H1006" i="14" s="1"/>
  <c r="H1022" i="14" s="1"/>
  <c r="H1036" i="14" s="1"/>
  <c r="N64" i="1"/>
  <c r="N114" i="1" s="1"/>
  <c r="N164" i="1" s="1"/>
  <c r="N214" i="1" s="1"/>
  <c r="N264" i="1" s="1"/>
  <c r="N314" i="1" s="1"/>
  <c r="N364" i="1" s="1"/>
  <c r="N414" i="1" s="1"/>
  <c r="N464" i="1" s="1"/>
  <c r="N514" i="1" s="1"/>
  <c r="N564" i="1" s="1"/>
  <c r="N614" i="1" s="1"/>
  <c r="N664" i="1" s="1"/>
  <c r="N714" i="1" s="1"/>
  <c r="N764" i="1" s="1"/>
  <c r="N814" i="1" s="1"/>
  <c r="N864" i="1" s="1"/>
  <c r="N914" i="1" s="1"/>
  <c r="N964" i="1" s="1"/>
  <c r="S64" i="1"/>
  <c r="S114" i="1" s="1"/>
  <c r="S164" i="1" s="1"/>
  <c r="S214" i="1" s="1"/>
  <c r="S264" i="1" s="1"/>
  <c r="S314" i="1" s="1"/>
  <c r="S364" i="1" s="1"/>
  <c r="S414" i="1" s="1"/>
  <c r="S464" i="1" s="1"/>
  <c r="S514" i="1" s="1"/>
  <c r="S564" i="1" s="1"/>
  <c r="S614" i="1" s="1"/>
  <c r="S664" i="1" s="1"/>
  <c r="S714" i="1" s="1"/>
  <c r="S764" i="1" s="1"/>
  <c r="S814" i="1" s="1"/>
  <c r="S864" i="1" s="1"/>
  <c r="S914" i="1" s="1"/>
  <c r="S964" i="1" s="1"/>
  <c r="C14" i="14"/>
  <c r="C64" i="14" s="1"/>
  <c r="C114" i="14" s="1"/>
  <c r="C164" i="14" s="1"/>
  <c r="C214" i="14" s="1"/>
  <c r="C264" i="14" s="1"/>
  <c r="C314" i="14" s="1"/>
  <c r="C364" i="14" s="1"/>
  <c r="C414" i="14" s="1"/>
  <c r="C464" i="14" s="1"/>
  <c r="C514" i="14" s="1"/>
  <c r="C564" i="14" s="1"/>
  <c r="C614" i="14" s="1"/>
  <c r="C664" i="14" s="1"/>
  <c r="C714" i="14" s="1"/>
  <c r="C764" i="14" s="1"/>
  <c r="C814" i="14" s="1"/>
  <c r="C864" i="14" s="1"/>
  <c r="C914" i="14" s="1"/>
  <c r="C964" i="14" s="1"/>
  <c r="Q67" i="1"/>
  <c r="Q117" i="1" s="1"/>
  <c r="Q167" i="1" s="1"/>
  <c r="Q217" i="1" s="1"/>
  <c r="Q267" i="1" s="1"/>
  <c r="Q317" i="1" s="1"/>
  <c r="Q367" i="1" s="1"/>
  <c r="Q417" i="1" s="1"/>
  <c r="Q467" i="1" s="1"/>
  <c r="Q517" i="1" s="1"/>
  <c r="Q567" i="1" s="1"/>
  <c r="Q617" i="1" s="1"/>
  <c r="Q667" i="1" s="1"/>
  <c r="Q717" i="1" s="1"/>
  <c r="Q767" i="1" s="1"/>
  <c r="Q817" i="1" s="1"/>
  <c r="Q867" i="1" s="1"/>
  <c r="Q917" i="1" s="1"/>
  <c r="Q967" i="1" s="1"/>
  <c r="F15" i="14"/>
  <c r="F65" i="14" s="1"/>
  <c r="F115" i="14" s="1"/>
  <c r="F165" i="14" s="1"/>
  <c r="F215" i="14" s="1"/>
  <c r="F265" i="14" s="1"/>
  <c r="F315" i="14" s="1"/>
  <c r="F365" i="14" s="1"/>
  <c r="F415" i="14" s="1"/>
  <c r="F465" i="14" s="1"/>
  <c r="F515" i="14" s="1"/>
  <c r="F565" i="14" s="1"/>
  <c r="F615" i="14" s="1"/>
  <c r="F665" i="14" s="1"/>
  <c r="F715" i="14" s="1"/>
  <c r="F765" i="14" s="1"/>
  <c r="F815" i="14" s="1"/>
  <c r="F865" i="14" s="1"/>
  <c r="F915" i="14" s="1"/>
  <c r="F965" i="14" s="1"/>
  <c r="P19" i="1"/>
  <c r="K64" i="1"/>
  <c r="K114" i="1" s="1"/>
  <c r="K164" i="1" s="1"/>
  <c r="K214" i="1" s="1"/>
  <c r="K264" i="1" s="1"/>
  <c r="K314" i="1" s="1"/>
  <c r="K364" i="1" s="1"/>
  <c r="K414" i="1" s="1"/>
  <c r="K464" i="1" s="1"/>
  <c r="K514" i="1" s="1"/>
  <c r="K564" i="1" s="1"/>
  <c r="K614" i="1" s="1"/>
  <c r="K664" i="1" s="1"/>
  <c r="K714" i="1" s="1"/>
  <c r="K764" i="1" s="1"/>
  <c r="K814" i="1" s="1"/>
  <c r="K864" i="1" s="1"/>
  <c r="K914" i="1" s="1"/>
  <c r="K964" i="1" s="1"/>
  <c r="C15" i="14"/>
  <c r="C65" i="14" s="1"/>
  <c r="C115" i="14" s="1"/>
  <c r="C165" i="14" s="1"/>
  <c r="C215" i="14" s="1"/>
  <c r="C265" i="14" s="1"/>
  <c r="C315" i="14" s="1"/>
  <c r="C365" i="14" s="1"/>
  <c r="C415" i="14" s="1"/>
  <c r="C465" i="14" s="1"/>
  <c r="C515" i="14" s="1"/>
  <c r="C565" i="14" s="1"/>
  <c r="C615" i="14" s="1"/>
  <c r="C665" i="14" s="1"/>
  <c r="C715" i="14" s="1"/>
  <c r="C765" i="14" s="1"/>
  <c r="C815" i="14" s="1"/>
  <c r="C865" i="14" s="1"/>
  <c r="C915" i="14" s="1"/>
  <c r="C965" i="14" s="1"/>
  <c r="L1032" i="14"/>
  <c r="K65" i="1"/>
  <c r="K115" i="1" s="1"/>
  <c r="K165" i="1" s="1"/>
  <c r="K215" i="1" s="1"/>
  <c r="K265" i="1" s="1"/>
  <c r="K315" i="1" s="1"/>
  <c r="K365" i="1" s="1"/>
  <c r="K415" i="1" s="1"/>
  <c r="K465" i="1" s="1"/>
  <c r="K515" i="1" s="1"/>
  <c r="K565" i="1" s="1"/>
  <c r="K615" i="1" s="1"/>
  <c r="K665" i="1" s="1"/>
  <c r="K715" i="1" s="1"/>
  <c r="K765" i="1" s="1"/>
  <c r="K815" i="1" s="1"/>
  <c r="K865" i="1" s="1"/>
  <c r="K915" i="1" s="1"/>
  <c r="K965" i="1" s="1"/>
  <c r="K16" i="14"/>
  <c r="K66" i="14" s="1"/>
  <c r="K116" i="14" s="1"/>
  <c r="K166" i="14" s="1"/>
  <c r="K216" i="14" s="1"/>
  <c r="K266" i="14" s="1"/>
  <c r="K316" i="14" s="1"/>
  <c r="K366" i="14" s="1"/>
  <c r="K416" i="14" s="1"/>
  <c r="K466" i="14" s="1"/>
  <c r="K516" i="14" s="1"/>
  <c r="K566" i="14" s="1"/>
  <c r="K616" i="14" s="1"/>
  <c r="K666" i="14" s="1"/>
  <c r="K716" i="14" s="1"/>
  <c r="K766" i="14" s="1"/>
  <c r="K816" i="14" s="1"/>
  <c r="K866" i="14" s="1"/>
  <c r="K916" i="14" s="1"/>
  <c r="K966" i="14" s="1"/>
  <c r="Q62" i="1"/>
  <c r="Q112" i="1" s="1"/>
  <c r="Q162" i="1" s="1"/>
  <c r="Q212" i="1" s="1"/>
  <c r="Q262" i="1" s="1"/>
  <c r="Q312" i="1" s="1"/>
  <c r="Q362" i="1" s="1"/>
  <c r="Q412" i="1" s="1"/>
  <c r="Q462" i="1" s="1"/>
  <c r="Q512" i="1" s="1"/>
  <c r="Q562" i="1" s="1"/>
  <c r="Q612" i="1" s="1"/>
  <c r="Q662" i="1" s="1"/>
  <c r="Q712" i="1" s="1"/>
  <c r="Q762" i="1" s="1"/>
  <c r="Q812" i="1" s="1"/>
  <c r="Q862" i="1" s="1"/>
  <c r="Q912" i="1" s="1"/>
  <c r="Q962" i="1" s="1"/>
  <c r="T64" i="1"/>
  <c r="T114" i="1" s="1"/>
  <c r="T164" i="1" s="1"/>
  <c r="T214" i="1" s="1"/>
  <c r="T264" i="1" s="1"/>
  <c r="T314" i="1" s="1"/>
  <c r="T364" i="1" s="1"/>
  <c r="T414" i="1" s="1"/>
  <c r="T464" i="1" s="1"/>
  <c r="T514" i="1" s="1"/>
  <c r="T564" i="1" s="1"/>
  <c r="T614" i="1" s="1"/>
  <c r="T664" i="1" s="1"/>
  <c r="T714" i="1" s="1"/>
  <c r="T764" i="1" s="1"/>
  <c r="T814" i="1" s="1"/>
  <c r="T864" i="1" s="1"/>
  <c r="T914" i="1" s="1"/>
  <c r="T964" i="1" s="1"/>
  <c r="F14" i="14"/>
  <c r="F64" i="14" s="1"/>
  <c r="F114" i="14" s="1"/>
  <c r="F164" i="14" s="1"/>
  <c r="F214" i="14" s="1"/>
  <c r="F264" i="14" s="1"/>
  <c r="F314" i="14" s="1"/>
  <c r="F364" i="14" s="1"/>
  <c r="F414" i="14" s="1"/>
  <c r="F464" i="14" s="1"/>
  <c r="F514" i="14" s="1"/>
  <c r="F564" i="14" s="1"/>
  <c r="F614" i="14" s="1"/>
  <c r="F664" i="14" s="1"/>
  <c r="F714" i="14" s="1"/>
  <c r="F764" i="14" s="1"/>
  <c r="F814" i="14" s="1"/>
  <c r="F864" i="14" s="1"/>
  <c r="F914" i="14" s="1"/>
  <c r="F964" i="14" s="1"/>
  <c r="P65" i="1"/>
  <c r="P115" i="1" s="1"/>
  <c r="P165" i="1" s="1"/>
  <c r="P215" i="1" s="1"/>
  <c r="P265" i="1" s="1"/>
  <c r="P315" i="1" s="1"/>
  <c r="P365" i="1" s="1"/>
  <c r="P415" i="1" s="1"/>
  <c r="P465" i="1" s="1"/>
  <c r="P515" i="1" s="1"/>
  <c r="P565" i="1" s="1"/>
  <c r="P615" i="1" s="1"/>
  <c r="P665" i="1" s="1"/>
  <c r="P715" i="1" s="1"/>
  <c r="P765" i="1" s="1"/>
  <c r="P815" i="1" s="1"/>
  <c r="P865" i="1" s="1"/>
  <c r="P915" i="1" s="1"/>
  <c r="P965" i="1" s="1"/>
  <c r="J12" i="14"/>
  <c r="J62" i="14" s="1"/>
  <c r="J112" i="14" s="1"/>
  <c r="J162" i="14" s="1"/>
  <c r="J212" i="14" s="1"/>
  <c r="J262" i="14" s="1"/>
  <c r="J312" i="14" s="1"/>
  <c r="J362" i="14" s="1"/>
  <c r="J412" i="14" s="1"/>
  <c r="J462" i="14" s="1"/>
  <c r="J512" i="14" s="1"/>
  <c r="J562" i="14" s="1"/>
  <c r="J612" i="14" s="1"/>
  <c r="J662" i="14" s="1"/>
  <c r="J712" i="14" s="1"/>
  <c r="J762" i="14" s="1"/>
  <c r="J812" i="14" s="1"/>
  <c r="J862" i="14" s="1"/>
  <c r="J912" i="14" s="1"/>
  <c r="J962" i="14" s="1"/>
  <c r="L14" i="14"/>
  <c r="L64" i="14" s="1"/>
  <c r="L114" i="14" s="1"/>
  <c r="L164" i="14" s="1"/>
  <c r="L214" i="14" s="1"/>
  <c r="L264" i="14" s="1"/>
  <c r="L314" i="14" s="1"/>
  <c r="L364" i="14" s="1"/>
  <c r="L414" i="14" s="1"/>
  <c r="L464" i="14" s="1"/>
  <c r="L514" i="14" s="1"/>
  <c r="L564" i="14" s="1"/>
  <c r="L614" i="14" s="1"/>
  <c r="L664" i="14" s="1"/>
  <c r="L714" i="14" s="1"/>
  <c r="L764" i="14" s="1"/>
  <c r="L814" i="14" s="1"/>
  <c r="L864" i="14" s="1"/>
  <c r="L914" i="14" s="1"/>
  <c r="L964" i="14" s="1"/>
  <c r="I16" i="14"/>
  <c r="I66" i="14" s="1"/>
  <c r="I116" i="14" s="1"/>
  <c r="I166" i="14" s="1"/>
  <c r="I216" i="14" s="1"/>
  <c r="I266" i="14" s="1"/>
  <c r="I316" i="14" s="1"/>
  <c r="I366" i="14" s="1"/>
  <c r="I416" i="14" s="1"/>
  <c r="I466" i="14" s="1"/>
  <c r="I516" i="14" s="1"/>
  <c r="I566" i="14" s="1"/>
  <c r="I616" i="14" s="1"/>
  <c r="I666" i="14" s="1"/>
  <c r="I716" i="14" s="1"/>
  <c r="I766" i="14" s="1"/>
  <c r="I816" i="14" s="1"/>
  <c r="I866" i="14" s="1"/>
  <c r="I916" i="14" s="1"/>
  <c r="I966" i="14" s="1"/>
  <c r="Q66" i="1"/>
  <c r="Q116" i="1" s="1"/>
  <c r="Q166" i="1" s="1"/>
  <c r="Q216" i="1" s="1"/>
  <c r="Q266" i="1" s="1"/>
  <c r="Q316" i="1" s="1"/>
  <c r="Q366" i="1" s="1"/>
  <c r="Q416" i="1" s="1"/>
  <c r="Q466" i="1" s="1"/>
  <c r="Q516" i="1" s="1"/>
  <c r="Q566" i="1" s="1"/>
  <c r="Q616" i="1" s="1"/>
  <c r="Q666" i="1" s="1"/>
  <c r="Q716" i="1" s="1"/>
  <c r="Q766" i="1" s="1"/>
  <c r="Q816" i="1" s="1"/>
  <c r="Q866" i="1" s="1"/>
  <c r="Q916" i="1" s="1"/>
  <c r="Q966" i="1" s="1"/>
  <c r="J13" i="14"/>
  <c r="J1006" i="14" s="1"/>
  <c r="J1022" i="14" s="1"/>
  <c r="J1036" i="14" s="1"/>
  <c r="L1048" i="14"/>
  <c r="P64" i="1"/>
  <c r="P114" i="1" s="1"/>
  <c r="P164" i="1" s="1"/>
  <c r="P214" i="1" s="1"/>
  <c r="P264" i="1" s="1"/>
  <c r="P314" i="1" s="1"/>
  <c r="P364" i="1" s="1"/>
  <c r="P414" i="1" s="1"/>
  <c r="P464" i="1" s="1"/>
  <c r="P514" i="1" s="1"/>
  <c r="P564" i="1" s="1"/>
  <c r="P614" i="1" s="1"/>
  <c r="P664" i="1" s="1"/>
  <c r="P714" i="1" s="1"/>
  <c r="P764" i="1" s="1"/>
  <c r="P814" i="1" s="1"/>
  <c r="P864" i="1" s="1"/>
  <c r="P914" i="1" s="1"/>
  <c r="P964" i="1" s="1"/>
  <c r="G14" i="14"/>
  <c r="G64" i="14" s="1"/>
  <c r="G114" i="14" s="1"/>
  <c r="G164" i="14" s="1"/>
  <c r="G214" i="14" s="1"/>
  <c r="G264" i="14" s="1"/>
  <c r="G314" i="14" s="1"/>
  <c r="G364" i="14" s="1"/>
  <c r="G414" i="14" s="1"/>
  <c r="G464" i="14" s="1"/>
  <c r="G514" i="14" s="1"/>
  <c r="G564" i="14" s="1"/>
  <c r="G614" i="14" s="1"/>
  <c r="G664" i="14" s="1"/>
  <c r="G714" i="14" s="1"/>
  <c r="G764" i="14" s="1"/>
  <c r="G814" i="14" s="1"/>
  <c r="G864" i="14" s="1"/>
  <c r="G914" i="14" s="1"/>
  <c r="G964" i="14" s="1"/>
  <c r="F17" i="14"/>
  <c r="F67" i="14" s="1"/>
  <c r="F117" i="14" s="1"/>
  <c r="F167" i="14" s="1"/>
  <c r="F217" i="14" s="1"/>
  <c r="F267" i="14" s="1"/>
  <c r="F317" i="14" s="1"/>
  <c r="F367" i="14" s="1"/>
  <c r="F417" i="14" s="1"/>
  <c r="F467" i="14" s="1"/>
  <c r="F517" i="14" s="1"/>
  <c r="F567" i="14" s="1"/>
  <c r="F617" i="14" s="1"/>
  <c r="F667" i="14" s="1"/>
  <c r="F717" i="14" s="1"/>
  <c r="F767" i="14" s="1"/>
  <c r="F817" i="14" s="1"/>
  <c r="F867" i="14" s="1"/>
  <c r="F917" i="14" s="1"/>
  <c r="F967" i="14" s="1"/>
  <c r="R19" i="1"/>
  <c r="A52" i="14"/>
  <c r="A102" i="14" s="1"/>
  <c r="A152" i="14" s="1"/>
  <c r="A202" i="14" s="1"/>
  <c r="A252" i="14" s="1"/>
  <c r="A302" i="14" s="1"/>
  <c r="A352" i="14" s="1"/>
  <c r="A402" i="14" s="1"/>
  <c r="A452" i="14" s="1"/>
  <c r="A502" i="14" s="1"/>
  <c r="A552" i="14" s="1"/>
  <c r="A602" i="14" s="1"/>
  <c r="A652" i="14" s="1"/>
  <c r="A702" i="14" s="1"/>
  <c r="A752" i="14" s="1"/>
  <c r="A802" i="14" s="1"/>
  <c r="A852" i="14" s="1"/>
  <c r="A902" i="14" s="1"/>
  <c r="A952" i="14" s="1"/>
  <c r="L1018" i="14"/>
  <c r="J16" i="14"/>
  <c r="J1009" i="14" s="1"/>
  <c r="J1025" i="14" s="1"/>
  <c r="J1039" i="14" s="1"/>
  <c r="O62" i="1"/>
  <c r="O112" i="1" s="1"/>
  <c r="O162" i="1" s="1"/>
  <c r="O212" i="1" s="1"/>
  <c r="O262" i="1" s="1"/>
  <c r="O312" i="1" s="1"/>
  <c r="O362" i="1" s="1"/>
  <c r="O412" i="1" s="1"/>
  <c r="O462" i="1" s="1"/>
  <c r="O512" i="1" s="1"/>
  <c r="O562" i="1" s="1"/>
  <c r="O612" i="1" s="1"/>
  <c r="O662" i="1" s="1"/>
  <c r="O712" i="1" s="1"/>
  <c r="O762" i="1" s="1"/>
  <c r="O812" i="1" s="1"/>
  <c r="O862" i="1" s="1"/>
  <c r="O912" i="1" s="1"/>
  <c r="O962" i="1" s="1"/>
  <c r="O66" i="1"/>
  <c r="O116" i="1" s="1"/>
  <c r="O166" i="1" s="1"/>
  <c r="O216" i="1" s="1"/>
  <c r="O266" i="1" s="1"/>
  <c r="O316" i="1" s="1"/>
  <c r="O366" i="1" s="1"/>
  <c r="O416" i="1" s="1"/>
  <c r="O466" i="1" s="1"/>
  <c r="O516" i="1" s="1"/>
  <c r="O566" i="1" s="1"/>
  <c r="O616" i="1" s="1"/>
  <c r="O666" i="1" s="1"/>
  <c r="O716" i="1" s="1"/>
  <c r="O766" i="1" s="1"/>
  <c r="O816" i="1" s="1"/>
  <c r="O866" i="1" s="1"/>
  <c r="O916" i="1" s="1"/>
  <c r="O966" i="1" s="1"/>
  <c r="F13" i="14"/>
  <c r="F1006" i="14" s="1"/>
  <c r="F1022" i="14" s="1"/>
  <c r="F1036" i="14" s="1"/>
  <c r="S65" i="1"/>
  <c r="S115" i="1" s="1"/>
  <c r="S165" i="1" s="1"/>
  <c r="S215" i="1" s="1"/>
  <c r="S265" i="1" s="1"/>
  <c r="S315" i="1" s="1"/>
  <c r="S365" i="1" s="1"/>
  <c r="S415" i="1" s="1"/>
  <c r="S465" i="1" s="1"/>
  <c r="S515" i="1" s="1"/>
  <c r="S565" i="1" s="1"/>
  <c r="S615" i="1" s="1"/>
  <c r="S665" i="1" s="1"/>
  <c r="S715" i="1" s="1"/>
  <c r="S765" i="1" s="1"/>
  <c r="S815" i="1" s="1"/>
  <c r="S865" i="1" s="1"/>
  <c r="S915" i="1" s="1"/>
  <c r="S965" i="1" s="1"/>
  <c r="R66" i="1"/>
  <c r="R116" i="1" s="1"/>
  <c r="R166" i="1" s="1"/>
  <c r="R216" i="1" s="1"/>
  <c r="R266" i="1" s="1"/>
  <c r="R316" i="1" s="1"/>
  <c r="R366" i="1" s="1"/>
  <c r="R416" i="1" s="1"/>
  <c r="R466" i="1" s="1"/>
  <c r="R516" i="1" s="1"/>
  <c r="R566" i="1" s="1"/>
  <c r="R616" i="1" s="1"/>
  <c r="R666" i="1" s="1"/>
  <c r="R716" i="1" s="1"/>
  <c r="R766" i="1" s="1"/>
  <c r="R816" i="1" s="1"/>
  <c r="R866" i="1" s="1"/>
  <c r="R916" i="1" s="1"/>
  <c r="R966" i="1" s="1"/>
  <c r="N63" i="1"/>
  <c r="N113" i="1" s="1"/>
  <c r="N163" i="1" s="1"/>
  <c r="N213" i="1" s="1"/>
  <c r="N263" i="1" s="1"/>
  <c r="N313" i="1" s="1"/>
  <c r="N363" i="1" s="1"/>
  <c r="N413" i="1" s="1"/>
  <c r="N463" i="1" s="1"/>
  <c r="N513" i="1" s="1"/>
  <c r="N563" i="1" s="1"/>
  <c r="N613" i="1" s="1"/>
  <c r="N663" i="1" s="1"/>
  <c r="N713" i="1" s="1"/>
  <c r="N763" i="1" s="1"/>
  <c r="N813" i="1" s="1"/>
  <c r="N863" i="1" s="1"/>
  <c r="N913" i="1" s="1"/>
  <c r="N963" i="1" s="1"/>
  <c r="K13" i="14"/>
  <c r="K63" i="14" s="1"/>
  <c r="K113" i="14" s="1"/>
  <c r="K163" i="14" s="1"/>
  <c r="K213" i="14" s="1"/>
  <c r="K263" i="14" s="1"/>
  <c r="K313" i="14" s="1"/>
  <c r="K363" i="14" s="1"/>
  <c r="K413" i="14" s="1"/>
  <c r="K463" i="14" s="1"/>
  <c r="K513" i="14" s="1"/>
  <c r="K563" i="14" s="1"/>
  <c r="K613" i="14" s="1"/>
  <c r="K663" i="14" s="1"/>
  <c r="K713" i="14" s="1"/>
  <c r="K763" i="14" s="1"/>
  <c r="K813" i="14" s="1"/>
  <c r="K863" i="14" s="1"/>
  <c r="K913" i="14" s="1"/>
  <c r="K963" i="14" s="1"/>
  <c r="H15" i="14"/>
  <c r="H1008" i="14" s="1"/>
  <c r="H1024" i="14" s="1"/>
  <c r="H1038" i="14" s="1"/>
  <c r="K14" i="14"/>
  <c r="K1007" i="14" s="1"/>
  <c r="K1023" i="14" s="1"/>
  <c r="K1037" i="14" s="1"/>
  <c r="C13" i="14"/>
  <c r="C63" i="14" s="1"/>
  <c r="C113" i="14" s="1"/>
  <c r="C163" i="14" s="1"/>
  <c r="C213" i="14" s="1"/>
  <c r="C263" i="14" s="1"/>
  <c r="C313" i="14" s="1"/>
  <c r="C363" i="14" s="1"/>
  <c r="C413" i="14" s="1"/>
  <c r="C463" i="14" s="1"/>
  <c r="C513" i="14" s="1"/>
  <c r="C563" i="14" s="1"/>
  <c r="C613" i="14" s="1"/>
  <c r="C663" i="14" s="1"/>
  <c r="C713" i="14" s="1"/>
  <c r="C763" i="14" s="1"/>
  <c r="C813" i="14" s="1"/>
  <c r="C863" i="14" s="1"/>
  <c r="C913" i="14" s="1"/>
  <c r="C963" i="14" s="1"/>
  <c r="J14" i="14"/>
  <c r="J1007" i="14" s="1"/>
  <c r="J1023" i="14" s="1"/>
  <c r="J1037" i="14" s="1"/>
  <c r="T63" i="1"/>
  <c r="T113" i="1" s="1"/>
  <c r="T163" i="1" s="1"/>
  <c r="T213" i="1" s="1"/>
  <c r="T263" i="1" s="1"/>
  <c r="T313" i="1" s="1"/>
  <c r="T363" i="1" s="1"/>
  <c r="T413" i="1" s="1"/>
  <c r="T463" i="1" s="1"/>
  <c r="T513" i="1" s="1"/>
  <c r="T563" i="1" s="1"/>
  <c r="T613" i="1" s="1"/>
  <c r="T663" i="1" s="1"/>
  <c r="T713" i="1" s="1"/>
  <c r="T763" i="1" s="1"/>
  <c r="T813" i="1" s="1"/>
  <c r="T863" i="1" s="1"/>
  <c r="T913" i="1" s="1"/>
  <c r="T963" i="1" s="1"/>
  <c r="C16" i="14"/>
  <c r="C1009" i="14" s="1"/>
  <c r="C1025" i="14" s="1"/>
  <c r="C1039" i="14" s="1"/>
  <c r="L13" i="14"/>
  <c r="L1006" i="14" s="1"/>
  <c r="L1022" i="14" s="1"/>
  <c r="L1036" i="14" s="1"/>
  <c r="R62" i="1"/>
  <c r="R112" i="1" s="1"/>
  <c r="R162" i="1" s="1"/>
  <c r="R212" i="1" s="1"/>
  <c r="R262" i="1" s="1"/>
  <c r="R312" i="1" s="1"/>
  <c r="R362" i="1" s="1"/>
  <c r="R412" i="1" s="1"/>
  <c r="R462" i="1" s="1"/>
  <c r="R512" i="1" s="1"/>
  <c r="R562" i="1" s="1"/>
  <c r="R612" i="1" s="1"/>
  <c r="R662" i="1" s="1"/>
  <c r="R712" i="1" s="1"/>
  <c r="R762" i="1" s="1"/>
  <c r="R812" i="1" s="1"/>
  <c r="R862" i="1" s="1"/>
  <c r="R912" i="1" s="1"/>
  <c r="R962" i="1" s="1"/>
  <c r="D7" i="14"/>
  <c r="I13" i="14"/>
  <c r="I63" i="14" s="1"/>
  <c r="I113" i="14" s="1"/>
  <c r="I163" i="14" s="1"/>
  <c r="I213" i="14" s="1"/>
  <c r="I263" i="14" s="1"/>
  <c r="I313" i="14" s="1"/>
  <c r="I363" i="14" s="1"/>
  <c r="I413" i="14" s="1"/>
  <c r="I463" i="14" s="1"/>
  <c r="I513" i="14" s="1"/>
  <c r="I563" i="14" s="1"/>
  <c r="I613" i="14" s="1"/>
  <c r="I663" i="14" s="1"/>
  <c r="I713" i="14" s="1"/>
  <c r="I763" i="14" s="1"/>
  <c r="I813" i="14" s="1"/>
  <c r="I863" i="14" s="1"/>
  <c r="I913" i="14" s="1"/>
  <c r="I963" i="14" s="1"/>
  <c r="O63" i="1"/>
  <c r="O113" i="1" s="1"/>
  <c r="O163" i="1" s="1"/>
  <c r="O213" i="1" s="1"/>
  <c r="O263" i="1" s="1"/>
  <c r="O313" i="1" s="1"/>
  <c r="O363" i="1" s="1"/>
  <c r="O413" i="1" s="1"/>
  <c r="O463" i="1" s="1"/>
  <c r="O513" i="1" s="1"/>
  <c r="O563" i="1" s="1"/>
  <c r="O613" i="1" s="1"/>
  <c r="O663" i="1" s="1"/>
  <c r="O713" i="1" s="1"/>
  <c r="O763" i="1" s="1"/>
  <c r="O813" i="1" s="1"/>
  <c r="O863" i="1" s="1"/>
  <c r="O913" i="1" s="1"/>
  <c r="O963" i="1" s="1"/>
  <c r="O19" i="1"/>
  <c r="P67" i="1"/>
  <c r="P117" i="1" s="1"/>
  <c r="P167" i="1" s="1"/>
  <c r="P217" i="1" s="1"/>
  <c r="P267" i="1" s="1"/>
  <c r="P317" i="1" s="1"/>
  <c r="P367" i="1" s="1"/>
  <c r="P417" i="1" s="1"/>
  <c r="P467" i="1" s="1"/>
  <c r="P517" i="1" s="1"/>
  <c r="P567" i="1" s="1"/>
  <c r="P617" i="1" s="1"/>
  <c r="P667" i="1" s="1"/>
  <c r="P717" i="1" s="1"/>
  <c r="P767" i="1" s="1"/>
  <c r="P817" i="1" s="1"/>
  <c r="P867" i="1" s="1"/>
  <c r="P917" i="1" s="1"/>
  <c r="P967" i="1" s="1"/>
  <c r="Q64" i="1"/>
  <c r="Q114" i="1" s="1"/>
  <c r="Q164" i="1" s="1"/>
  <c r="Q214" i="1" s="1"/>
  <c r="Q264" i="1" s="1"/>
  <c r="Q314" i="1" s="1"/>
  <c r="Q364" i="1" s="1"/>
  <c r="Q414" i="1" s="1"/>
  <c r="Q464" i="1" s="1"/>
  <c r="Q514" i="1" s="1"/>
  <c r="Q564" i="1" s="1"/>
  <c r="Q614" i="1" s="1"/>
  <c r="Q664" i="1" s="1"/>
  <c r="Q714" i="1" s="1"/>
  <c r="Q764" i="1" s="1"/>
  <c r="Q814" i="1" s="1"/>
  <c r="Q864" i="1" s="1"/>
  <c r="Q914" i="1" s="1"/>
  <c r="Q964" i="1" s="1"/>
  <c r="G13" i="14"/>
  <c r="G1006" i="14" s="1"/>
  <c r="G1022" i="14" s="1"/>
  <c r="G1036" i="14" s="1"/>
  <c r="Q19" i="1"/>
  <c r="R67" i="1"/>
  <c r="R117" i="1" s="1"/>
  <c r="R167" i="1" s="1"/>
  <c r="R217" i="1" s="1"/>
  <c r="R267" i="1" s="1"/>
  <c r="R317" i="1" s="1"/>
  <c r="R367" i="1" s="1"/>
  <c r="R417" i="1" s="1"/>
  <c r="R467" i="1" s="1"/>
  <c r="R517" i="1" s="1"/>
  <c r="R567" i="1" s="1"/>
  <c r="R617" i="1" s="1"/>
  <c r="R667" i="1" s="1"/>
  <c r="R717" i="1" s="1"/>
  <c r="R767" i="1" s="1"/>
  <c r="R817" i="1" s="1"/>
  <c r="R867" i="1" s="1"/>
  <c r="R917" i="1" s="1"/>
  <c r="R967" i="1" s="1"/>
  <c r="J17" i="14"/>
  <c r="Z75" i="1"/>
  <c r="P66" i="1"/>
  <c r="P116" i="1" s="1"/>
  <c r="P166" i="1" s="1"/>
  <c r="P216" i="1" s="1"/>
  <c r="P266" i="1" s="1"/>
  <c r="P316" i="1" s="1"/>
  <c r="P366" i="1" s="1"/>
  <c r="P416" i="1" s="1"/>
  <c r="P466" i="1" s="1"/>
  <c r="P516" i="1" s="1"/>
  <c r="P566" i="1" s="1"/>
  <c r="P616" i="1" s="1"/>
  <c r="P666" i="1" s="1"/>
  <c r="P716" i="1" s="1"/>
  <c r="P766" i="1" s="1"/>
  <c r="P816" i="1" s="1"/>
  <c r="P866" i="1" s="1"/>
  <c r="P916" i="1" s="1"/>
  <c r="P966" i="1" s="1"/>
  <c r="H16" i="14"/>
  <c r="G15" i="14"/>
  <c r="O65" i="1"/>
  <c r="O115" i="1" s="1"/>
  <c r="O165" i="1" s="1"/>
  <c r="O215" i="1" s="1"/>
  <c r="O265" i="1" s="1"/>
  <c r="O315" i="1" s="1"/>
  <c r="O365" i="1" s="1"/>
  <c r="O415" i="1" s="1"/>
  <c r="O465" i="1" s="1"/>
  <c r="O515" i="1" s="1"/>
  <c r="O565" i="1" s="1"/>
  <c r="O615" i="1" s="1"/>
  <c r="O665" i="1" s="1"/>
  <c r="O715" i="1" s="1"/>
  <c r="O765" i="1" s="1"/>
  <c r="O815" i="1" s="1"/>
  <c r="O865" i="1" s="1"/>
  <c r="O915" i="1" s="1"/>
  <c r="O965" i="1" s="1"/>
  <c r="D370" i="1"/>
  <c r="D70" i="1"/>
  <c r="D270" i="1"/>
  <c r="L270" i="1" s="1"/>
  <c r="D620" i="1"/>
  <c r="D420" i="1"/>
  <c r="D970" i="1"/>
  <c r="L970" i="1" s="1"/>
  <c r="D120" i="1"/>
  <c r="D870" i="1"/>
  <c r="D820" i="1"/>
  <c r="L820" i="1" s="1"/>
  <c r="D470" i="1"/>
  <c r="L470" i="1" s="1"/>
  <c r="D770" i="1"/>
  <c r="L770" i="1" s="1"/>
  <c r="D570" i="1"/>
  <c r="L570" i="1" s="1"/>
  <c r="D20" i="1"/>
  <c r="D21" i="1" s="1"/>
  <c r="D320" i="1"/>
  <c r="L320" i="1" s="1"/>
  <c r="D220" i="1"/>
  <c r="L220" i="1" s="1"/>
  <c r="C19" i="1"/>
  <c r="D670" i="1"/>
  <c r="L670" i="1" s="1"/>
  <c r="D520" i="1"/>
  <c r="L520" i="1" s="1"/>
  <c r="D720" i="1"/>
  <c r="L720" i="1" s="1"/>
  <c r="D920" i="1"/>
  <c r="D170" i="1"/>
  <c r="L170" i="1" s="1"/>
  <c r="H67" i="14"/>
  <c r="H117" i="14" s="1"/>
  <c r="H167" i="14" s="1"/>
  <c r="H217" i="14" s="1"/>
  <c r="H267" i="14" s="1"/>
  <c r="H317" i="14" s="1"/>
  <c r="H367" i="14" s="1"/>
  <c r="H417" i="14" s="1"/>
  <c r="H467" i="14" s="1"/>
  <c r="H517" i="14" s="1"/>
  <c r="H567" i="14" s="1"/>
  <c r="H617" i="14" s="1"/>
  <c r="H667" i="14" s="1"/>
  <c r="H717" i="14" s="1"/>
  <c r="H767" i="14" s="1"/>
  <c r="H817" i="14" s="1"/>
  <c r="H867" i="14" s="1"/>
  <c r="H917" i="14" s="1"/>
  <c r="H967" i="14" s="1"/>
  <c r="H1010" i="14"/>
  <c r="H1026" i="14" s="1"/>
  <c r="H1040" i="14" s="1"/>
  <c r="G1009" i="14"/>
  <c r="G1025" i="14" s="1"/>
  <c r="G1039" i="14" s="1"/>
  <c r="G66" i="14"/>
  <c r="G116" i="14" s="1"/>
  <c r="G166" i="14" s="1"/>
  <c r="G216" i="14" s="1"/>
  <c r="G266" i="14" s="1"/>
  <c r="G316" i="14" s="1"/>
  <c r="G366" i="14" s="1"/>
  <c r="G416" i="14" s="1"/>
  <c r="G466" i="14" s="1"/>
  <c r="G516" i="14" s="1"/>
  <c r="G566" i="14" s="1"/>
  <c r="G616" i="14" s="1"/>
  <c r="G666" i="14" s="1"/>
  <c r="G716" i="14" s="1"/>
  <c r="G766" i="14" s="1"/>
  <c r="G816" i="14" s="1"/>
  <c r="G866" i="14" s="1"/>
  <c r="G916" i="14" s="1"/>
  <c r="G966" i="14" s="1"/>
  <c r="L206" i="14"/>
  <c r="T256" i="1"/>
  <c r="D255" i="1" s="1"/>
  <c r="J1008" i="14"/>
  <c r="J1024" i="14" s="1"/>
  <c r="J1038" i="14" s="1"/>
  <c r="J65" i="14"/>
  <c r="J115" i="14" s="1"/>
  <c r="J165" i="14" s="1"/>
  <c r="J215" i="14" s="1"/>
  <c r="J265" i="14" s="1"/>
  <c r="J315" i="14" s="1"/>
  <c r="J365" i="14" s="1"/>
  <c r="J415" i="14" s="1"/>
  <c r="J465" i="14" s="1"/>
  <c r="J515" i="14" s="1"/>
  <c r="J565" i="14" s="1"/>
  <c r="J615" i="14" s="1"/>
  <c r="J665" i="14" s="1"/>
  <c r="J715" i="14" s="1"/>
  <c r="J765" i="14" s="1"/>
  <c r="J815" i="14" s="1"/>
  <c r="J865" i="14" s="1"/>
  <c r="J915" i="14" s="1"/>
  <c r="J965" i="14" s="1"/>
  <c r="I1007" i="14"/>
  <c r="I1023" i="14" s="1"/>
  <c r="I1037" i="14" s="1"/>
  <c r="I64" i="14"/>
  <c r="I114" i="14" s="1"/>
  <c r="I164" i="14" s="1"/>
  <c r="I214" i="14" s="1"/>
  <c r="I264" i="14" s="1"/>
  <c r="I314" i="14" s="1"/>
  <c r="I364" i="14" s="1"/>
  <c r="I414" i="14" s="1"/>
  <c r="I464" i="14" s="1"/>
  <c r="I514" i="14" s="1"/>
  <c r="I564" i="14" s="1"/>
  <c r="I614" i="14" s="1"/>
  <c r="I664" i="14" s="1"/>
  <c r="I714" i="14" s="1"/>
  <c r="I764" i="14" s="1"/>
  <c r="I814" i="14" s="1"/>
  <c r="I864" i="14" s="1"/>
  <c r="I914" i="14" s="1"/>
  <c r="I964" i="14" s="1"/>
  <c r="I1008" i="14"/>
  <c r="I1024" i="14" s="1"/>
  <c r="I1038" i="14" s="1"/>
  <c r="I65" i="14"/>
  <c r="I115" i="14" s="1"/>
  <c r="I165" i="14" s="1"/>
  <c r="I215" i="14" s="1"/>
  <c r="I265" i="14" s="1"/>
  <c r="I315" i="14" s="1"/>
  <c r="I365" i="14" s="1"/>
  <c r="I415" i="14" s="1"/>
  <c r="I465" i="14" s="1"/>
  <c r="I515" i="14" s="1"/>
  <c r="I565" i="14" s="1"/>
  <c r="I615" i="14" s="1"/>
  <c r="I665" i="14" s="1"/>
  <c r="I715" i="14" s="1"/>
  <c r="I765" i="14" s="1"/>
  <c r="I815" i="14" s="1"/>
  <c r="I865" i="14" s="1"/>
  <c r="I915" i="14" s="1"/>
  <c r="I965" i="14" s="1"/>
  <c r="H64" i="14"/>
  <c r="H114" i="14" s="1"/>
  <c r="H164" i="14" s="1"/>
  <c r="H214" i="14" s="1"/>
  <c r="H264" i="14" s="1"/>
  <c r="H314" i="14" s="1"/>
  <c r="H364" i="14" s="1"/>
  <c r="H414" i="14" s="1"/>
  <c r="H464" i="14" s="1"/>
  <c r="H514" i="14" s="1"/>
  <c r="H564" i="14" s="1"/>
  <c r="H614" i="14" s="1"/>
  <c r="H664" i="14" s="1"/>
  <c r="H714" i="14" s="1"/>
  <c r="H764" i="14" s="1"/>
  <c r="H814" i="14" s="1"/>
  <c r="H864" i="14" s="1"/>
  <c r="H914" i="14" s="1"/>
  <c r="H964" i="14" s="1"/>
  <c r="H1007" i="14"/>
  <c r="H1023" i="14" s="1"/>
  <c r="H1037" i="14" s="1"/>
  <c r="C62" i="14"/>
  <c r="C112" i="14" s="1"/>
  <c r="C162" i="14" s="1"/>
  <c r="C212" i="14" s="1"/>
  <c r="C262" i="14" s="1"/>
  <c r="C312" i="14" s="1"/>
  <c r="C362" i="14" s="1"/>
  <c r="C412" i="14" s="1"/>
  <c r="C462" i="14" s="1"/>
  <c r="C512" i="14" s="1"/>
  <c r="C562" i="14" s="1"/>
  <c r="C612" i="14" s="1"/>
  <c r="C662" i="14" s="1"/>
  <c r="C712" i="14" s="1"/>
  <c r="C762" i="14" s="1"/>
  <c r="C812" i="14" s="1"/>
  <c r="C862" i="14" s="1"/>
  <c r="C912" i="14" s="1"/>
  <c r="C962" i="14" s="1"/>
  <c r="C1005" i="14"/>
  <c r="C1021" i="14" s="1"/>
  <c r="C1035" i="14" s="1"/>
  <c r="F1009" i="14"/>
  <c r="F1025" i="14" s="1"/>
  <c r="F1039" i="14" s="1"/>
  <c r="F66" i="14"/>
  <c r="F116" i="14" s="1"/>
  <c r="F166" i="14" s="1"/>
  <c r="F216" i="14" s="1"/>
  <c r="F266" i="14" s="1"/>
  <c r="F316" i="14" s="1"/>
  <c r="F366" i="14" s="1"/>
  <c r="F416" i="14" s="1"/>
  <c r="F466" i="14" s="1"/>
  <c r="F516" i="14" s="1"/>
  <c r="F566" i="14" s="1"/>
  <c r="F616" i="14" s="1"/>
  <c r="F666" i="14" s="1"/>
  <c r="F716" i="14" s="1"/>
  <c r="F766" i="14" s="1"/>
  <c r="F816" i="14" s="1"/>
  <c r="F866" i="14" s="1"/>
  <c r="F916" i="14" s="1"/>
  <c r="F966" i="14" s="1"/>
  <c r="K1008" i="14"/>
  <c r="K1024" i="14" s="1"/>
  <c r="K1038" i="14" s="1"/>
  <c r="K65" i="14"/>
  <c r="K115" i="14" s="1"/>
  <c r="K165" i="14" s="1"/>
  <c r="K215" i="14" s="1"/>
  <c r="K265" i="14" s="1"/>
  <c r="K315" i="14" s="1"/>
  <c r="K365" i="14" s="1"/>
  <c r="K415" i="14" s="1"/>
  <c r="K465" i="14" s="1"/>
  <c r="K515" i="14" s="1"/>
  <c r="K565" i="14" s="1"/>
  <c r="K615" i="14" s="1"/>
  <c r="K665" i="14" s="1"/>
  <c r="K715" i="14" s="1"/>
  <c r="K765" i="14" s="1"/>
  <c r="K815" i="14" s="1"/>
  <c r="K865" i="14" s="1"/>
  <c r="K915" i="14" s="1"/>
  <c r="K965" i="14" s="1"/>
  <c r="L20" i="1" l="1"/>
  <c r="M20" i="1" s="1"/>
  <c r="D421" i="1"/>
  <c r="A421" i="14" s="1"/>
  <c r="L420" i="1"/>
  <c r="M420" i="1" s="1"/>
  <c r="D921" i="1"/>
  <c r="L920" i="1"/>
  <c r="M920" i="1" s="1"/>
  <c r="D621" i="1"/>
  <c r="L620" i="1"/>
  <c r="M620" i="1" s="1"/>
  <c r="D71" i="1"/>
  <c r="L70" i="1"/>
  <c r="D371" i="1"/>
  <c r="D372" i="1" s="1"/>
  <c r="L372" i="1" s="1"/>
  <c r="L370" i="1"/>
  <c r="M370" i="1" s="1"/>
  <c r="D871" i="1"/>
  <c r="A871" i="14" s="1"/>
  <c r="L870" i="1"/>
  <c r="M870" i="1" s="1"/>
  <c r="D121" i="1"/>
  <c r="D122" i="1" s="1"/>
  <c r="L122" i="1" s="1"/>
  <c r="L120" i="1"/>
  <c r="M120" i="1" s="1"/>
  <c r="G1051" i="14"/>
  <c r="P1051" i="14"/>
  <c r="C1054" i="14"/>
  <c r="J49" i="1"/>
  <c r="J99" i="1" s="1"/>
  <c r="J149" i="1" s="1"/>
  <c r="J199" i="1" s="1"/>
  <c r="J249" i="1" s="1"/>
  <c r="J299" i="1" s="1"/>
  <c r="J349" i="1" s="1"/>
  <c r="J399" i="1" s="1"/>
  <c r="J449" i="1" s="1"/>
  <c r="J499" i="1" s="1"/>
  <c r="J549" i="1" s="1"/>
  <c r="J599" i="1" s="1"/>
  <c r="J649" i="1" s="1"/>
  <c r="J699" i="1" s="1"/>
  <c r="J749" i="1" s="1"/>
  <c r="J799" i="1" s="1"/>
  <c r="J849" i="1" s="1"/>
  <c r="J899" i="1" s="1"/>
  <c r="J949" i="1" s="1"/>
  <c r="J999" i="1" s="1"/>
  <c r="L6" i="28"/>
  <c r="K6" i="28"/>
  <c r="N6" i="28"/>
  <c r="J6" i="28"/>
  <c r="A6" i="28" s="1"/>
  <c r="M6" i="28"/>
  <c r="G67" i="14"/>
  <c r="G117" i="14" s="1"/>
  <c r="G167" i="14" s="1"/>
  <c r="G217" i="14" s="1"/>
  <c r="G267" i="14" s="1"/>
  <c r="G317" i="14" s="1"/>
  <c r="G367" i="14" s="1"/>
  <c r="G417" i="14" s="1"/>
  <c r="G467" i="14" s="1"/>
  <c r="G517" i="14" s="1"/>
  <c r="G567" i="14" s="1"/>
  <c r="G617" i="14" s="1"/>
  <c r="G667" i="14" s="1"/>
  <c r="G717" i="14" s="1"/>
  <c r="G767" i="14" s="1"/>
  <c r="G817" i="14" s="1"/>
  <c r="G867" i="14" s="1"/>
  <c r="G917" i="14" s="1"/>
  <c r="G967" i="14" s="1"/>
  <c r="K1005" i="14"/>
  <c r="K1021" i="14" s="1"/>
  <c r="K1035" i="14" s="1"/>
  <c r="L62" i="14"/>
  <c r="L112" i="14" s="1"/>
  <c r="L162" i="14" s="1"/>
  <c r="L212" i="14" s="1"/>
  <c r="L262" i="14" s="1"/>
  <c r="L312" i="14" s="1"/>
  <c r="L362" i="14" s="1"/>
  <c r="L412" i="14" s="1"/>
  <c r="L462" i="14" s="1"/>
  <c r="L512" i="14" s="1"/>
  <c r="L562" i="14" s="1"/>
  <c r="L612" i="14" s="1"/>
  <c r="L662" i="14" s="1"/>
  <c r="L712" i="14" s="1"/>
  <c r="L762" i="14" s="1"/>
  <c r="L812" i="14" s="1"/>
  <c r="L862" i="14" s="1"/>
  <c r="L912" i="14" s="1"/>
  <c r="L962" i="14" s="1"/>
  <c r="I1005" i="14"/>
  <c r="I1021" i="14" s="1"/>
  <c r="I1035" i="14" s="1"/>
  <c r="H62" i="14"/>
  <c r="H112" i="14" s="1"/>
  <c r="H162" i="14" s="1"/>
  <c r="H212" i="14" s="1"/>
  <c r="H262" i="14" s="1"/>
  <c r="H312" i="14" s="1"/>
  <c r="H362" i="14" s="1"/>
  <c r="H412" i="14" s="1"/>
  <c r="H462" i="14" s="1"/>
  <c r="H512" i="14" s="1"/>
  <c r="H562" i="14" s="1"/>
  <c r="H612" i="14" s="1"/>
  <c r="H662" i="14" s="1"/>
  <c r="H712" i="14" s="1"/>
  <c r="H762" i="14" s="1"/>
  <c r="H812" i="14" s="1"/>
  <c r="H862" i="14" s="1"/>
  <c r="H912" i="14" s="1"/>
  <c r="H962" i="14" s="1"/>
  <c r="F1008" i="14"/>
  <c r="F1024" i="14" s="1"/>
  <c r="F1038" i="14" s="1"/>
  <c r="H63" i="14"/>
  <c r="H113" i="14" s="1"/>
  <c r="H163" i="14" s="1"/>
  <c r="H213" i="14" s="1"/>
  <c r="H263" i="14" s="1"/>
  <c r="H313" i="14" s="1"/>
  <c r="H363" i="14" s="1"/>
  <c r="H413" i="14" s="1"/>
  <c r="H463" i="14" s="1"/>
  <c r="H513" i="14" s="1"/>
  <c r="H563" i="14" s="1"/>
  <c r="H613" i="14" s="1"/>
  <c r="H663" i="14" s="1"/>
  <c r="H713" i="14" s="1"/>
  <c r="H763" i="14" s="1"/>
  <c r="H813" i="14" s="1"/>
  <c r="H863" i="14" s="1"/>
  <c r="H913" i="14" s="1"/>
  <c r="H963" i="14" s="1"/>
  <c r="C1008" i="14"/>
  <c r="C1024" i="14" s="1"/>
  <c r="C1038" i="14" s="1"/>
  <c r="I67" i="14"/>
  <c r="I117" i="14" s="1"/>
  <c r="I167" i="14" s="1"/>
  <c r="I217" i="14" s="1"/>
  <c r="I267" i="14" s="1"/>
  <c r="I317" i="14" s="1"/>
  <c r="I367" i="14" s="1"/>
  <c r="I417" i="14" s="1"/>
  <c r="I467" i="14" s="1"/>
  <c r="I517" i="14" s="1"/>
  <c r="I567" i="14" s="1"/>
  <c r="I617" i="14" s="1"/>
  <c r="I667" i="14" s="1"/>
  <c r="I717" i="14" s="1"/>
  <c r="I767" i="14" s="1"/>
  <c r="I817" i="14" s="1"/>
  <c r="I867" i="14" s="1"/>
  <c r="I917" i="14" s="1"/>
  <c r="I967" i="14" s="1"/>
  <c r="F1007" i="14"/>
  <c r="F1023" i="14" s="1"/>
  <c r="F1037" i="14" s="1"/>
  <c r="J1005" i="14"/>
  <c r="J1021" i="14" s="1"/>
  <c r="J1035" i="14" s="1"/>
  <c r="F62" i="14"/>
  <c r="F112" i="14" s="1"/>
  <c r="F162" i="14" s="1"/>
  <c r="F212" i="14" s="1"/>
  <c r="F262" i="14" s="1"/>
  <c r="F312" i="14" s="1"/>
  <c r="F362" i="14" s="1"/>
  <c r="F412" i="14" s="1"/>
  <c r="F462" i="14" s="1"/>
  <c r="F512" i="14" s="1"/>
  <c r="F562" i="14" s="1"/>
  <c r="F612" i="14" s="1"/>
  <c r="F662" i="14" s="1"/>
  <c r="F712" i="14" s="1"/>
  <c r="F762" i="14" s="1"/>
  <c r="F812" i="14" s="1"/>
  <c r="F862" i="14" s="1"/>
  <c r="F912" i="14" s="1"/>
  <c r="F962" i="14" s="1"/>
  <c r="F1010" i="14"/>
  <c r="F1026" i="14" s="1"/>
  <c r="F1040" i="14" s="1"/>
  <c r="F63" i="14"/>
  <c r="F113" i="14" s="1"/>
  <c r="F163" i="14" s="1"/>
  <c r="F213" i="14" s="1"/>
  <c r="F263" i="14" s="1"/>
  <c r="F313" i="14" s="1"/>
  <c r="F363" i="14" s="1"/>
  <c r="F413" i="14" s="1"/>
  <c r="F463" i="14" s="1"/>
  <c r="F513" i="14" s="1"/>
  <c r="F563" i="14" s="1"/>
  <c r="F613" i="14" s="1"/>
  <c r="F663" i="14" s="1"/>
  <c r="F713" i="14" s="1"/>
  <c r="F763" i="14" s="1"/>
  <c r="F813" i="14" s="1"/>
  <c r="F863" i="14" s="1"/>
  <c r="F913" i="14" s="1"/>
  <c r="F963" i="14" s="1"/>
  <c r="C1007" i="14"/>
  <c r="C1023" i="14" s="1"/>
  <c r="C1037" i="14" s="1"/>
  <c r="G1005" i="14"/>
  <c r="G1021" i="14" s="1"/>
  <c r="G1035" i="14" s="1"/>
  <c r="J66" i="14"/>
  <c r="J116" i="14" s="1"/>
  <c r="J166" i="14" s="1"/>
  <c r="J216" i="14" s="1"/>
  <c r="J266" i="14" s="1"/>
  <c r="J316" i="14" s="1"/>
  <c r="J366" i="14" s="1"/>
  <c r="J416" i="14" s="1"/>
  <c r="J466" i="14" s="1"/>
  <c r="J516" i="14" s="1"/>
  <c r="J566" i="14" s="1"/>
  <c r="J616" i="14" s="1"/>
  <c r="J666" i="14" s="1"/>
  <c r="J716" i="14" s="1"/>
  <c r="J766" i="14" s="1"/>
  <c r="J816" i="14" s="1"/>
  <c r="J866" i="14" s="1"/>
  <c r="J916" i="14" s="1"/>
  <c r="J966" i="14" s="1"/>
  <c r="P69" i="1"/>
  <c r="P119" i="1" s="1"/>
  <c r="P169" i="1" s="1"/>
  <c r="P219" i="1" s="1"/>
  <c r="P269" i="1" s="1"/>
  <c r="P319" i="1" s="1"/>
  <c r="P369" i="1" s="1"/>
  <c r="P419" i="1" s="1"/>
  <c r="P469" i="1" s="1"/>
  <c r="P519" i="1" s="1"/>
  <c r="P569" i="1" s="1"/>
  <c r="P619" i="1" s="1"/>
  <c r="P669" i="1" s="1"/>
  <c r="P719" i="1" s="1"/>
  <c r="P769" i="1" s="1"/>
  <c r="P819" i="1" s="1"/>
  <c r="P869" i="1" s="1"/>
  <c r="P919" i="1" s="1"/>
  <c r="P969" i="1" s="1"/>
  <c r="L1007" i="14"/>
  <c r="L1023" i="14" s="1"/>
  <c r="L1037" i="14" s="1"/>
  <c r="K1009" i="14"/>
  <c r="K1025" i="14" s="1"/>
  <c r="K1039" i="14" s="1"/>
  <c r="H19" i="14"/>
  <c r="T19" i="14" s="1"/>
  <c r="AF19" i="14" s="1"/>
  <c r="AR19" i="14" s="1"/>
  <c r="BD19" i="14" s="1"/>
  <c r="J19" i="14"/>
  <c r="J69" i="14" s="1"/>
  <c r="J119" i="14" s="1"/>
  <c r="J169" i="14" s="1"/>
  <c r="J219" i="14" s="1"/>
  <c r="J269" i="14" s="1"/>
  <c r="J319" i="14" s="1"/>
  <c r="J369" i="14" s="1"/>
  <c r="J419" i="14" s="1"/>
  <c r="J469" i="14" s="1"/>
  <c r="J519" i="14" s="1"/>
  <c r="J569" i="14" s="1"/>
  <c r="J619" i="14" s="1"/>
  <c r="J669" i="14" s="1"/>
  <c r="J719" i="14" s="1"/>
  <c r="J769" i="14" s="1"/>
  <c r="J819" i="14" s="1"/>
  <c r="J869" i="14" s="1"/>
  <c r="J919" i="14" s="1"/>
  <c r="J969" i="14" s="1"/>
  <c r="G1007" i="14"/>
  <c r="G1023" i="14" s="1"/>
  <c r="G1037" i="14" s="1"/>
  <c r="K64" i="14"/>
  <c r="K114" i="14" s="1"/>
  <c r="K164" i="14" s="1"/>
  <c r="K214" i="14" s="1"/>
  <c r="K264" i="14" s="1"/>
  <c r="K314" i="14" s="1"/>
  <c r="K364" i="14" s="1"/>
  <c r="K414" i="14" s="1"/>
  <c r="K464" i="14" s="1"/>
  <c r="K514" i="14" s="1"/>
  <c r="K564" i="14" s="1"/>
  <c r="K614" i="14" s="1"/>
  <c r="K664" i="14" s="1"/>
  <c r="K714" i="14" s="1"/>
  <c r="K764" i="14" s="1"/>
  <c r="K814" i="14" s="1"/>
  <c r="K864" i="14" s="1"/>
  <c r="K914" i="14" s="1"/>
  <c r="K964" i="14" s="1"/>
  <c r="H65" i="14"/>
  <c r="H115" i="14" s="1"/>
  <c r="H165" i="14" s="1"/>
  <c r="H215" i="14" s="1"/>
  <c r="H265" i="14" s="1"/>
  <c r="H315" i="14" s="1"/>
  <c r="H365" i="14" s="1"/>
  <c r="H415" i="14" s="1"/>
  <c r="H465" i="14" s="1"/>
  <c r="H515" i="14" s="1"/>
  <c r="H565" i="14" s="1"/>
  <c r="H615" i="14" s="1"/>
  <c r="H665" i="14" s="1"/>
  <c r="H715" i="14" s="1"/>
  <c r="H765" i="14" s="1"/>
  <c r="H815" i="14" s="1"/>
  <c r="H865" i="14" s="1"/>
  <c r="H915" i="14" s="1"/>
  <c r="H965" i="14" s="1"/>
  <c r="I1009" i="14"/>
  <c r="I1025" i="14" s="1"/>
  <c r="I1039" i="14" s="1"/>
  <c r="J63" i="14"/>
  <c r="J113" i="14" s="1"/>
  <c r="J163" i="14" s="1"/>
  <c r="J213" i="14" s="1"/>
  <c r="J263" i="14" s="1"/>
  <c r="J313" i="14" s="1"/>
  <c r="J363" i="14" s="1"/>
  <c r="J413" i="14" s="1"/>
  <c r="J463" i="14" s="1"/>
  <c r="J513" i="14" s="1"/>
  <c r="J563" i="14" s="1"/>
  <c r="J613" i="14" s="1"/>
  <c r="J663" i="14" s="1"/>
  <c r="J713" i="14" s="1"/>
  <c r="J763" i="14" s="1"/>
  <c r="J813" i="14" s="1"/>
  <c r="J863" i="14" s="1"/>
  <c r="J913" i="14" s="1"/>
  <c r="J963" i="14" s="1"/>
  <c r="G63" i="14"/>
  <c r="G113" i="14" s="1"/>
  <c r="G163" i="14" s="1"/>
  <c r="G213" i="14" s="1"/>
  <c r="G263" i="14" s="1"/>
  <c r="G313" i="14" s="1"/>
  <c r="G363" i="14" s="1"/>
  <c r="G413" i="14" s="1"/>
  <c r="G463" i="14" s="1"/>
  <c r="G513" i="14" s="1"/>
  <c r="G563" i="14" s="1"/>
  <c r="G613" i="14" s="1"/>
  <c r="G663" i="14" s="1"/>
  <c r="G713" i="14" s="1"/>
  <c r="G763" i="14" s="1"/>
  <c r="G813" i="14" s="1"/>
  <c r="G863" i="14" s="1"/>
  <c r="G913" i="14" s="1"/>
  <c r="G963" i="14" s="1"/>
  <c r="K1006" i="14"/>
  <c r="K1022" i="14" s="1"/>
  <c r="K1036" i="14" s="1"/>
  <c r="L63" i="14"/>
  <c r="L113" i="14" s="1"/>
  <c r="L163" i="14" s="1"/>
  <c r="L213" i="14" s="1"/>
  <c r="L263" i="14" s="1"/>
  <c r="L313" i="14" s="1"/>
  <c r="L363" i="14" s="1"/>
  <c r="L413" i="14" s="1"/>
  <c r="L463" i="14" s="1"/>
  <c r="L513" i="14" s="1"/>
  <c r="L563" i="14" s="1"/>
  <c r="L613" i="14" s="1"/>
  <c r="L663" i="14" s="1"/>
  <c r="L713" i="14" s="1"/>
  <c r="L763" i="14" s="1"/>
  <c r="L813" i="14" s="1"/>
  <c r="L863" i="14" s="1"/>
  <c r="L913" i="14" s="1"/>
  <c r="L963" i="14" s="1"/>
  <c r="G49" i="1"/>
  <c r="G99" i="1" s="1"/>
  <c r="G149" i="1" s="1"/>
  <c r="G199" i="1" s="1"/>
  <c r="G249" i="1" s="1"/>
  <c r="G299" i="1" s="1"/>
  <c r="G349" i="1" s="1"/>
  <c r="G399" i="1" s="1"/>
  <c r="G449" i="1" s="1"/>
  <c r="G499" i="1" s="1"/>
  <c r="G549" i="1" s="1"/>
  <c r="G599" i="1" s="1"/>
  <c r="G649" i="1" s="1"/>
  <c r="G699" i="1" s="1"/>
  <c r="G749" i="1" s="1"/>
  <c r="G799" i="1" s="1"/>
  <c r="G849" i="1" s="1"/>
  <c r="G899" i="1" s="1"/>
  <c r="G949" i="1" s="1"/>
  <c r="G999" i="1" s="1"/>
  <c r="R69" i="1"/>
  <c r="R119" i="1" s="1"/>
  <c r="R169" i="1" s="1"/>
  <c r="R219" i="1" s="1"/>
  <c r="R269" i="1" s="1"/>
  <c r="R319" i="1" s="1"/>
  <c r="R369" i="1" s="1"/>
  <c r="R419" i="1" s="1"/>
  <c r="R469" i="1" s="1"/>
  <c r="R519" i="1" s="1"/>
  <c r="R569" i="1" s="1"/>
  <c r="R619" i="1" s="1"/>
  <c r="R669" i="1" s="1"/>
  <c r="R719" i="1" s="1"/>
  <c r="R769" i="1" s="1"/>
  <c r="R819" i="1" s="1"/>
  <c r="R869" i="1" s="1"/>
  <c r="R919" i="1" s="1"/>
  <c r="R969" i="1" s="1"/>
  <c r="J64" i="14"/>
  <c r="J114" i="14" s="1"/>
  <c r="J164" i="14" s="1"/>
  <c r="J214" i="14" s="1"/>
  <c r="J264" i="14" s="1"/>
  <c r="J314" i="14" s="1"/>
  <c r="J364" i="14" s="1"/>
  <c r="J414" i="14" s="1"/>
  <c r="J464" i="14" s="1"/>
  <c r="J514" i="14" s="1"/>
  <c r="J564" i="14" s="1"/>
  <c r="J614" i="14" s="1"/>
  <c r="J664" i="14" s="1"/>
  <c r="J714" i="14" s="1"/>
  <c r="J764" i="14" s="1"/>
  <c r="J814" i="14" s="1"/>
  <c r="J864" i="14" s="1"/>
  <c r="J914" i="14" s="1"/>
  <c r="J964" i="14" s="1"/>
  <c r="C1006" i="14"/>
  <c r="C1022" i="14" s="1"/>
  <c r="C1036" i="14" s="1"/>
  <c r="I1006" i="14"/>
  <c r="I1022" i="14" s="1"/>
  <c r="I1036" i="14" s="1"/>
  <c r="C66" i="14"/>
  <c r="C116" i="14" s="1"/>
  <c r="C166" i="14" s="1"/>
  <c r="C216" i="14" s="1"/>
  <c r="C266" i="14" s="1"/>
  <c r="C316" i="14" s="1"/>
  <c r="C366" i="14" s="1"/>
  <c r="C416" i="14" s="1"/>
  <c r="C466" i="14" s="1"/>
  <c r="C516" i="14" s="1"/>
  <c r="C566" i="14" s="1"/>
  <c r="C616" i="14" s="1"/>
  <c r="C666" i="14" s="1"/>
  <c r="C716" i="14" s="1"/>
  <c r="C766" i="14" s="1"/>
  <c r="C816" i="14" s="1"/>
  <c r="C866" i="14" s="1"/>
  <c r="C916" i="14" s="1"/>
  <c r="C966" i="14" s="1"/>
  <c r="G19" i="14"/>
  <c r="G69" i="14" s="1"/>
  <c r="G119" i="14" s="1"/>
  <c r="G169" i="14" s="1"/>
  <c r="G219" i="14" s="1"/>
  <c r="G269" i="14" s="1"/>
  <c r="G319" i="14" s="1"/>
  <c r="G369" i="14" s="1"/>
  <c r="G419" i="14" s="1"/>
  <c r="G469" i="14" s="1"/>
  <c r="G519" i="14" s="1"/>
  <c r="G569" i="14" s="1"/>
  <c r="G619" i="14" s="1"/>
  <c r="G669" i="14" s="1"/>
  <c r="G719" i="14" s="1"/>
  <c r="G769" i="14" s="1"/>
  <c r="G819" i="14" s="1"/>
  <c r="G869" i="14" s="1"/>
  <c r="G919" i="14" s="1"/>
  <c r="G969" i="14" s="1"/>
  <c r="I19" i="14"/>
  <c r="I69" i="14" s="1"/>
  <c r="I119" i="14" s="1"/>
  <c r="I169" i="14" s="1"/>
  <c r="I219" i="14" s="1"/>
  <c r="I269" i="14" s="1"/>
  <c r="I319" i="14" s="1"/>
  <c r="I369" i="14" s="1"/>
  <c r="I419" i="14" s="1"/>
  <c r="I469" i="14" s="1"/>
  <c r="I519" i="14" s="1"/>
  <c r="I569" i="14" s="1"/>
  <c r="I619" i="14" s="1"/>
  <c r="I669" i="14" s="1"/>
  <c r="I719" i="14" s="1"/>
  <c r="I769" i="14" s="1"/>
  <c r="I819" i="14" s="1"/>
  <c r="I869" i="14" s="1"/>
  <c r="I919" i="14" s="1"/>
  <c r="I969" i="14" s="1"/>
  <c r="O69" i="1"/>
  <c r="O119" i="1" s="1"/>
  <c r="O169" i="1" s="1"/>
  <c r="O219" i="1" s="1"/>
  <c r="O269" i="1" s="1"/>
  <c r="O319" i="1" s="1"/>
  <c r="O369" i="1" s="1"/>
  <c r="O419" i="1" s="1"/>
  <c r="O469" i="1" s="1"/>
  <c r="O519" i="1" s="1"/>
  <c r="O569" i="1" s="1"/>
  <c r="O619" i="1" s="1"/>
  <c r="O669" i="1" s="1"/>
  <c r="O719" i="1" s="1"/>
  <c r="O769" i="1" s="1"/>
  <c r="O819" i="1" s="1"/>
  <c r="O869" i="1" s="1"/>
  <c r="O919" i="1" s="1"/>
  <c r="O969" i="1" s="1"/>
  <c r="Q69" i="1"/>
  <c r="Q119" i="1" s="1"/>
  <c r="Q169" i="1" s="1"/>
  <c r="Q219" i="1" s="1"/>
  <c r="Q269" i="1" s="1"/>
  <c r="Q319" i="1" s="1"/>
  <c r="Q369" i="1" s="1"/>
  <c r="Q419" i="1" s="1"/>
  <c r="Q469" i="1" s="1"/>
  <c r="Q519" i="1" s="1"/>
  <c r="Q569" i="1" s="1"/>
  <c r="Q619" i="1" s="1"/>
  <c r="Q669" i="1" s="1"/>
  <c r="Q719" i="1" s="1"/>
  <c r="Q769" i="1" s="1"/>
  <c r="Q819" i="1" s="1"/>
  <c r="Q869" i="1" s="1"/>
  <c r="Q919" i="1" s="1"/>
  <c r="Q969" i="1" s="1"/>
  <c r="D422" i="1"/>
  <c r="L422" i="1" s="1"/>
  <c r="M372" i="1"/>
  <c r="A372" i="14"/>
  <c r="D171" i="1"/>
  <c r="M170" i="1"/>
  <c r="A170" i="14"/>
  <c r="D521" i="1"/>
  <c r="M520" i="1"/>
  <c r="A520" i="14"/>
  <c r="A220" i="14"/>
  <c r="D221" i="1"/>
  <c r="M220" i="1"/>
  <c r="A770" i="14"/>
  <c r="M770" i="1"/>
  <c r="D771" i="1"/>
  <c r="A270" i="14"/>
  <c r="M270" i="1"/>
  <c r="A621" i="14"/>
  <c r="G65" i="14"/>
  <c r="G115" i="14" s="1"/>
  <c r="G165" i="14" s="1"/>
  <c r="G215" i="14" s="1"/>
  <c r="G265" i="14" s="1"/>
  <c r="G315" i="14" s="1"/>
  <c r="G365" i="14" s="1"/>
  <c r="G415" i="14" s="1"/>
  <c r="G465" i="14" s="1"/>
  <c r="G515" i="14" s="1"/>
  <c r="G565" i="14" s="1"/>
  <c r="G615" i="14" s="1"/>
  <c r="G665" i="14" s="1"/>
  <c r="G715" i="14" s="1"/>
  <c r="G765" i="14" s="1"/>
  <c r="G815" i="14" s="1"/>
  <c r="G865" i="14" s="1"/>
  <c r="G915" i="14" s="1"/>
  <c r="G965" i="14" s="1"/>
  <c r="G1008" i="14"/>
  <c r="G1024" i="14" s="1"/>
  <c r="G1038" i="14" s="1"/>
  <c r="D271" i="1"/>
  <c r="M670" i="1"/>
  <c r="D671" i="1"/>
  <c r="A670" i="14"/>
  <c r="D471" i="1"/>
  <c r="M470" i="1"/>
  <c r="A470" i="14"/>
  <c r="A870" i="14"/>
  <c r="M970" i="1"/>
  <c r="A970" i="14"/>
  <c r="D971" i="1"/>
  <c r="J1010" i="14"/>
  <c r="J1026" i="14" s="1"/>
  <c r="J1040" i="14" s="1"/>
  <c r="J67" i="14"/>
  <c r="J117" i="14" s="1"/>
  <c r="J167" i="14" s="1"/>
  <c r="J217" i="14" s="1"/>
  <c r="J267" i="14" s="1"/>
  <c r="J317" i="14" s="1"/>
  <c r="J367" i="14" s="1"/>
  <c r="J417" i="14" s="1"/>
  <c r="J467" i="14" s="1"/>
  <c r="J517" i="14" s="1"/>
  <c r="J567" i="14" s="1"/>
  <c r="J617" i="14" s="1"/>
  <c r="J667" i="14" s="1"/>
  <c r="J717" i="14" s="1"/>
  <c r="J767" i="14" s="1"/>
  <c r="J817" i="14" s="1"/>
  <c r="J867" i="14" s="1"/>
  <c r="J917" i="14" s="1"/>
  <c r="J967" i="14" s="1"/>
  <c r="A920" i="14"/>
  <c r="A21" i="14"/>
  <c r="A320" i="14"/>
  <c r="D321" i="1"/>
  <c r="M320" i="1"/>
  <c r="A20" i="14"/>
  <c r="A371" i="14"/>
  <c r="A420" i="14"/>
  <c r="A70" i="14"/>
  <c r="M70" i="1"/>
  <c r="M720" i="1"/>
  <c r="A720" i="14"/>
  <c r="D721" i="1"/>
  <c r="B9" i="1"/>
  <c r="B59" i="1" s="1"/>
  <c r="B109" i="1" s="1"/>
  <c r="B159" i="1" s="1"/>
  <c r="B209" i="1" s="1"/>
  <c r="B259" i="1" s="1"/>
  <c r="B309" i="1" s="1"/>
  <c r="B359" i="1" s="1"/>
  <c r="B409" i="1" s="1"/>
  <c r="B459" i="1" s="1"/>
  <c r="B509" i="1" s="1"/>
  <c r="B559" i="1" s="1"/>
  <c r="B609" i="1" s="1"/>
  <c r="B659" i="1" s="1"/>
  <c r="B709" i="1" s="1"/>
  <c r="B759" i="1" s="1"/>
  <c r="B809" i="1" s="1"/>
  <c r="B859" i="1" s="1"/>
  <c r="B909" i="1" s="1"/>
  <c r="B959" i="1" s="1"/>
  <c r="A19" i="14"/>
  <c r="A69" i="14" s="1"/>
  <c r="A119" i="14" s="1"/>
  <c r="A169" i="14" s="1"/>
  <c r="A219" i="14" s="1"/>
  <c r="A269" i="14" s="1"/>
  <c r="A319" i="14" s="1"/>
  <c r="A369" i="14" s="1"/>
  <c r="A419" i="14" s="1"/>
  <c r="A469" i="14" s="1"/>
  <c r="A519" i="14" s="1"/>
  <c r="A569" i="14" s="1"/>
  <c r="A619" i="14" s="1"/>
  <c r="A669" i="14" s="1"/>
  <c r="A719" i="14" s="1"/>
  <c r="A769" i="14" s="1"/>
  <c r="A819" i="14" s="1"/>
  <c r="A869" i="14" s="1"/>
  <c r="A919" i="14" s="1"/>
  <c r="A969" i="14" s="1"/>
  <c r="C69" i="1"/>
  <c r="C119" i="1" s="1"/>
  <c r="C169" i="1" s="1"/>
  <c r="C219" i="1" s="1"/>
  <c r="C269" i="1" s="1"/>
  <c r="C319" i="1" s="1"/>
  <c r="C369" i="1" s="1"/>
  <c r="C419" i="1" s="1"/>
  <c r="C469" i="1" s="1"/>
  <c r="C519" i="1" s="1"/>
  <c r="C569" i="1" s="1"/>
  <c r="C619" i="1" s="1"/>
  <c r="C669" i="1" s="1"/>
  <c r="C719" i="1" s="1"/>
  <c r="C769" i="1" s="1"/>
  <c r="C819" i="1" s="1"/>
  <c r="C869" i="1" s="1"/>
  <c r="C919" i="1" s="1"/>
  <c r="C969" i="1" s="1"/>
  <c r="E19" i="1"/>
  <c r="D872" i="1"/>
  <c r="L872" i="1" s="1"/>
  <c r="D571" i="1"/>
  <c r="M570" i="1"/>
  <c r="A570" i="14"/>
  <c r="D821" i="1"/>
  <c r="A820" i="14"/>
  <c r="M820" i="1"/>
  <c r="A120" i="14"/>
  <c r="A620" i="14"/>
  <c r="A370" i="14"/>
  <c r="H1009" i="14"/>
  <c r="H1025" i="14" s="1"/>
  <c r="H1039" i="14" s="1"/>
  <c r="H66" i="14"/>
  <c r="H116" i="14" s="1"/>
  <c r="H166" i="14" s="1"/>
  <c r="H216" i="14" s="1"/>
  <c r="H266" i="14" s="1"/>
  <c r="H316" i="14" s="1"/>
  <c r="H366" i="14" s="1"/>
  <c r="H416" i="14" s="1"/>
  <c r="H466" i="14" s="1"/>
  <c r="H516" i="14" s="1"/>
  <c r="H566" i="14" s="1"/>
  <c r="H616" i="14" s="1"/>
  <c r="H666" i="14" s="1"/>
  <c r="H716" i="14" s="1"/>
  <c r="H766" i="14" s="1"/>
  <c r="H816" i="14" s="1"/>
  <c r="H866" i="14" s="1"/>
  <c r="H916" i="14" s="1"/>
  <c r="H966" i="14" s="1"/>
  <c r="L256" i="14"/>
  <c r="T306" i="1"/>
  <c r="D305" i="1" s="1"/>
  <c r="A121" i="14" l="1"/>
  <c r="D622" i="1"/>
  <c r="A921" i="14"/>
  <c r="D922" i="1"/>
  <c r="L922" i="1" s="1"/>
  <c r="M922" i="1" s="1"/>
  <c r="A622" i="14"/>
  <c r="F622" i="14" s="1"/>
  <c r="D373" i="1"/>
  <c r="D72" i="1"/>
  <c r="A71" i="14"/>
  <c r="D22" i="1"/>
  <c r="L21" i="1"/>
  <c r="M21" i="1" s="1"/>
  <c r="H1051" i="14"/>
  <c r="Q1051" i="14"/>
  <c r="V19" i="14"/>
  <c r="AH19" i="14" s="1"/>
  <c r="AT19" i="14" s="1"/>
  <c r="BF19" i="14" s="1"/>
  <c r="H69" i="14"/>
  <c r="H119" i="14" s="1"/>
  <c r="H169" i="14" s="1"/>
  <c r="H219" i="14" s="1"/>
  <c r="H269" i="14" s="1"/>
  <c r="H319" i="14" s="1"/>
  <c r="H369" i="14" s="1"/>
  <c r="H419" i="14" s="1"/>
  <c r="H469" i="14" s="1"/>
  <c r="H519" i="14" s="1"/>
  <c r="H569" i="14" s="1"/>
  <c r="H619" i="14" s="1"/>
  <c r="H669" i="14" s="1"/>
  <c r="H719" i="14" s="1"/>
  <c r="H769" i="14" s="1"/>
  <c r="H819" i="14" s="1"/>
  <c r="H869" i="14" s="1"/>
  <c r="H919" i="14" s="1"/>
  <c r="H969" i="14" s="1"/>
  <c r="U19" i="14"/>
  <c r="AG19" i="14" s="1"/>
  <c r="AS19" i="14" s="1"/>
  <c r="BE19" i="14" s="1"/>
  <c r="S19" i="14"/>
  <c r="AE19" i="14" s="1"/>
  <c r="AQ19" i="14" s="1"/>
  <c r="BC19" i="14" s="1"/>
  <c r="B120" i="14"/>
  <c r="J120" i="14"/>
  <c r="H120" i="14"/>
  <c r="K120" i="14"/>
  <c r="F120" i="14"/>
  <c r="G120" i="14"/>
  <c r="I120" i="14"/>
  <c r="D120" i="14"/>
  <c r="C120" i="14"/>
  <c r="L120" i="14"/>
  <c r="E120" i="14"/>
  <c r="F19" i="1"/>
  <c r="W65" i="1"/>
  <c r="E69" i="1"/>
  <c r="E119" i="1" s="1"/>
  <c r="E169" i="1" s="1"/>
  <c r="E219" i="1" s="1"/>
  <c r="E269" i="1" s="1"/>
  <c r="E319" i="1" s="1"/>
  <c r="E369" i="1" s="1"/>
  <c r="E419" i="1" s="1"/>
  <c r="E469" i="1" s="1"/>
  <c r="E519" i="1" s="1"/>
  <c r="E569" i="1" s="1"/>
  <c r="E619" i="1" s="1"/>
  <c r="E669" i="1" s="1"/>
  <c r="E719" i="1" s="1"/>
  <c r="E769" i="1" s="1"/>
  <c r="E819" i="1" s="1"/>
  <c r="E869" i="1" s="1"/>
  <c r="E919" i="1" s="1"/>
  <c r="E969" i="1" s="1"/>
  <c r="X70" i="1"/>
  <c r="T16" i="1" s="1"/>
  <c r="Y71" i="1"/>
  <c r="Z65" i="1"/>
  <c r="L70" i="14"/>
  <c r="K70" i="14"/>
  <c r="C70" i="14"/>
  <c r="E70" i="14"/>
  <c r="J70" i="14"/>
  <c r="G70" i="14"/>
  <c r="B70" i="14"/>
  <c r="D70" i="14"/>
  <c r="F70" i="14"/>
  <c r="I70" i="14"/>
  <c r="H70" i="14"/>
  <c r="A971" i="14"/>
  <c r="D972" i="1"/>
  <c r="L972" i="1" s="1"/>
  <c r="A671" i="14"/>
  <c r="D672" i="1"/>
  <c r="L672" i="1" s="1"/>
  <c r="B220" i="14"/>
  <c r="G220" i="14"/>
  <c r="F220" i="14"/>
  <c r="L220" i="14"/>
  <c r="J220" i="14"/>
  <c r="I220" i="14"/>
  <c r="E220" i="14"/>
  <c r="H220" i="14"/>
  <c r="K220" i="14"/>
  <c r="D220" i="14"/>
  <c r="C220" i="14"/>
  <c r="A922" i="14"/>
  <c r="L620" i="14"/>
  <c r="C620" i="14"/>
  <c r="K620" i="14"/>
  <c r="B620" i="14"/>
  <c r="D620" i="14"/>
  <c r="H620" i="14"/>
  <c r="G620" i="14"/>
  <c r="J620" i="14"/>
  <c r="F620" i="14"/>
  <c r="I620" i="14"/>
  <c r="E620" i="14"/>
  <c r="D822" i="1"/>
  <c r="L822" i="1" s="1"/>
  <c r="A821" i="14"/>
  <c r="I720" i="14"/>
  <c r="H720" i="14"/>
  <c r="G720" i="14"/>
  <c r="K720" i="14"/>
  <c r="F720" i="14"/>
  <c r="D720" i="14"/>
  <c r="L720" i="14"/>
  <c r="J720" i="14"/>
  <c r="E720" i="14"/>
  <c r="B720" i="14"/>
  <c r="C720" i="14"/>
  <c r="B20" i="14"/>
  <c r="C20" i="14"/>
  <c r="L20" i="14"/>
  <c r="I20" i="14"/>
  <c r="J20" i="14"/>
  <c r="G20" i="14"/>
  <c r="E20" i="14"/>
  <c r="D20" i="14"/>
  <c r="K20" i="14"/>
  <c r="F20" i="14"/>
  <c r="H20" i="14"/>
  <c r="B21" i="14"/>
  <c r="B920" i="14"/>
  <c r="I920" i="14"/>
  <c r="F920" i="14"/>
  <c r="J920" i="14"/>
  <c r="K920" i="14"/>
  <c r="D920" i="14"/>
  <c r="E920" i="14"/>
  <c r="H920" i="14"/>
  <c r="G920" i="14"/>
  <c r="C920" i="14"/>
  <c r="L920" i="14"/>
  <c r="A471" i="14"/>
  <c r="D472" i="1"/>
  <c r="L472" i="1" s="1"/>
  <c r="D772" i="1"/>
  <c r="A771" i="14"/>
  <c r="D522" i="1"/>
  <c r="L522" i="1" s="1"/>
  <c r="A521" i="14"/>
  <c r="H370" i="14"/>
  <c r="D370" i="14"/>
  <c r="F370" i="14"/>
  <c r="L370" i="14"/>
  <c r="G370" i="14"/>
  <c r="I370" i="14"/>
  <c r="C370" i="14"/>
  <c r="J370" i="14"/>
  <c r="E370" i="14"/>
  <c r="K370" i="14"/>
  <c r="B370" i="14"/>
  <c r="K820" i="14"/>
  <c r="B820" i="14"/>
  <c r="L820" i="14"/>
  <c r="D820" i="14"/>
  <c r="E820" i="14"/>
  <c r="I820" i="14"/>
  <c r="G820" i="14"/>
  <c r="H820" i="14"/>
  <c r="J820" i="14"/>
  <c r="F820" i="14"/>
  <c r="C820" i="14"/>
  <c r="A571" i="14"/>
  <c r="D572" i="1"/>
  <c r="L572" i="1" s="1"/>
  <c r="D322" i="1"/>
  <c r="L322" i="1" s="1"/>
  <c r="A321" i="14"/>
  <c r="E970" i="14"/>
  <c r="F970" i="14"/>
  <c r="G970" i="14"/>
  <c r="B970" i="14"/>
  <c r="C970" i="14"/>
  <c r="H970" i="14"/>
  <c r="L970" i="14"/>
  <c r="K970" i="14"/>
  <c r="D970" i="14"/>
  <c r="I970" i="14"/>
  <c r="J970" i="14"/>
  <c r="L270" i="14"/>
  <c r="E270" i="14"/>
  <c r="G270" i="14"/>
  <c r="J270" i="14"/>
  <c r="B270" i="14"/>
  <c r="H270" i="14"/>
  <c r="C270" i="14"/>
  <c r="F270" i="14"/>
  <c r="D270" i="14"/>
  <c r="I270" i="14"/>
  <c r="K270" i="14"/>
  <c r="L170" i="14"/>
  <c r="B170" i="14"/>
  <c r="I170" i="14"/>
  <c r="J170" i="14"/>
  <c r="E170" i="14"/>
  <c r="F170" i="14"/>
  <c r="H170" i="14"/>
  <c r="C170" i="14"/>
  <c r="K170" i="14"/>
  <c r="D170" i="14"/>
  <c r="G170" i="14"/>
  <c r="A171" i="14"/>
  <c r="D172" i="1"/>
  <c r="L172" i="1" s="1"/>
  <c r="B372" i="14"/>
  <c r="K372" i="14"/>
  <c r="G372" i="14"/>
  <c r="C372" i="14"/>
  <c r="E372" i="14"/>
  <c r="F372" i="14"/>
  <c r="I372" i="14"/>
  <c r="D372" i="14"/>
  <c r="J372" i="14"/>
  <c r="L372" i="14"/>
  <c r="H372" i="14"/>
  <c r="C570" i="14"/>
  <c r="H570" i="14"/>
  <c r="F570" i="14"/>
  <c r="B570" i="14"/>
  <c r="D570" i="14"/>
  <c r="I570" i="14"/>
  <c r="K570" i="14"/>
  <c r="G570" i="14"/>
  <c r="J570" i="14"/>
  <c r="L570" i="14"/>
  <c r="E570" i="14"/>
  <c r="M872" i="1"/>
  <c r="D873" i="1"/>
  <c r="L873" i="1" s="1"/>
  <c r="A872" i="14"/>
  <c r="A721" i="14"/>
  <c r="D722" i="1"/>
  <c r="D420" i="14"/>
  <c r="I420" i="14"/>
  <c r="C420" i="14"/>
  <c r="B420" i="14"/>
  <c r="E420" i="14"/>
  <c r="L420" i="14"/>
  <c r="J420" i="14"/>
  <c r="K420" i="14"/>
  <c r="H420" i="14"/>
  <c r="G420" i="14"/>
  <c r="F420" i="14"/>
  <c r="L320" i="14"/>
  <c r="B320" i="14"/>
  <c r="C320" i="14"/>
  <c r="H320" i="14"/>
  <c r="F320" i="14"/>
  <c r="K320" i="14"/>
  <c r="I320" i="14"/>
  <c r="J320" i="14"/>
  <c r="E320" i="14"/>
  <c r="D320" i="14"/>
  <c r="G320" i="14"/>
  <c r="G622" i="14"/>
  <c r="K622" i="14"/>
  <c r="C870" i="14"/>
  <c r="D870" i="14"/>
  <c r="L870" i="14"/>
  <c r="F870" i="14"/>
  <c r="E870" i="14"/>
  <c r="I870" i="14"/>
  <c r="H870" i="14"/>
  <c r="J870" i="14"/>
  <c r="B870" i="14"/>
  <c r="G870" i="14"/>
  <c r="K870" i="14"/>
  <c r="K470" i="14"/>
  <c r="L470" i="14"/>
  <c r="D470" i="14"/>
  <c r="H470" i="14"/>
  <c r="C470" i="14"/>
  <c r="J470" i="14"/>
  <c r="G470" i="14"/>
  <c r="E470" i="14"/>
  <c r="F470" i="14"/>
  <c r="B470" i="14"/>
  <c r="I470" i="14"/>
  <c r="E670" i="14"/>
  <c r="F670" i="14"/>
  <c r="I670" i="14"/>
  <c r="C670" i="14"/>
  <c r="D670" i="14"/>
  <c r="H670" i="14"/>
  <c r="K670" i="14"/>
  <c r="J670" i="14"/>
  <c r="B670" i="14"/>
  <c r="L670" i="14"/>
  <c r="G670" i="14"/>
  <c r="A271" i="14"/>
  <c r="D272" i="1"/>
  <c r="B770" i="14"/>
  <c r="I770" i="14"/>
  <c r="H770" i="14"/>
  <c r="D770" i="14"/>
  <c r="J770" i="14"/>
  <c r="L770" i="14"/>
  <c r="E770" i="14"/>
  <c r="C770" i="14"/>
  <c r="G770" i="14"/>
  <c r="K770" i="14"/>
  <c r="F770" i="14"/>
  <c r="A221" i="14"/>
  <c r="D222" i="1"/>
  <c r="K520" i="14"/>
  <c r="D520" i="14"/>
  <c r="F520" i="14"/>
  <c r="L520" i="14"/>
  <c r="I520" i="14"/>
  <c r="G520" i="14"/>
  <c r="J520" i="14"/>
  <c r="C520" i="14"/>
  <c r="B520" i="14"/>
  <c r="H520" i="14"/>
  <c r="E520" i="14"/>
  <c r="A122" i="14"/>
  <c r="M122" i="1"/>
  <c r="D123" i="1"/>
  <c r="L123" i="1" s="1"/>
  <c r="M422" i="1"/>
  <c r="D423" i="1"/>
  <c r="L423" i="1" s="1"/>
  <c r="A422" i="14"/>
  <c r="T356" i="1"/>
  <c r="D355" i="1" s="1"/>
  <c r="L306" i="14"/>
  <c r="L222" i="1" l="1"/>
  <c r="M222" i="1" s="1"/>
  <c r="L622" i="1"/>
  <c r="M622" i="1" s="1"/>
  <c r="L722" i="1"/>
  <c r="M722" i="1" s="1"/>
  <c r="D923" i="1"/>
  <c r="L923" i="1" s="1"/>
  <c r="M923" i="1" s="1"/>
  <c r="L72" i="1"/>
  <c r="M72" i="1" s="1"/>
  <c r="D623" i="1"/>
  <c r="L373" i="1"/>
  <c r="M373" i="1" s="1"/>
  <c r="L272" i="1"/>
  <c r="M272" i="1" s="1"/>
  <c r="D622" i="14"/>
  <c r="L772" i="1"/>
  <c r="A373" i="14"/>
  <c r="G373" i="14" s="1"/>
  <c r="A22" i="14"/>
  <c r="I22" i="14" s="1"/>
  <c r="B622" i="14"/>
  <c r="L622" i="14"/>
  <c r="C622" i="14"/>
  <c r="I622" i="14"/>
  <c r="E622" i="14"/>
  <c r="H622" i="14"/>
  <c r="J622" i="14"/>
  <c r="D374" i="1"/>
  <c r="L374" i="1" s="1"/>
  <c r="M374" i="1" s="1"/>
  <c r="A72" i="14"/>
  <c r="C72" i="14" s="1"/>
  <c r="D73" i="1"/>
  <c r="L73" i="1" s="1"/>
  <c r="M73" i="1" s="1"/>
  <c r="D23" i="1"/>
  <c r="L22" i="1"/>
  <c r="M22" i="1" s="1"/>
  <c r="J21" i="14"/>
  <c r="I1051" i="14"/>
  <c r="R1051" i="14"/>
  <c r="S17" i="1"/>
  <c r="C21" i="14"/>
  <c r="H21" i="14"/>
  <c r="D21" i="14"/>
  <c r="E21" i="14"/>
  <c r="L21" i="14"/>
  <c r="I21" i="14"/>
  <c r="F21" i="14"/>
  <c r="K21" i="14"/>
  <c r="G21" i="14"/>
  <c r="T66" i="1"/>
  <c r="T116" i="1" s="1"/>
  <c r="T166" i="1" s="1"/>
  <c r="T216" i="1" s="1"/>
  <c r="T266" i="1" s="1"/>
  <c r="T316" i="1" s="1"/>
  <c r="T366" i="1" s="1"/>
  <c r="T416" i="1" s="1"/>
  <c r="T466" i="1" s="1"/>
  <c r="T516" i="1" s="1"/>
  <c r="T566" i="1" s="1"/>
  <c r="T616" i="1" s="1"/>
  <c r="T666" i="1" s="1"/>
  <c r="T716" i="1" s="1"/>
  <c r="T766" i="1" s="1"/>
  <c r="T816" i="1" s="1"/>
  <c r="T866" i="1" s="1"/>
  <c r="T916" i="1" s="1"/>
  <c r="T966" i="1" s="1"/>
  <c r="L16" i="14"/>
  <c r="E22" i="14"/>
  <c r="A822" i="14"/>
  <c r="M822" i="1"/>
  <c r="D823" i="1"/>
  <c r="L823" i="1" s="1"/>
  <c r="F69" i="1"/>
  <c r="F119" i="1" s="1"/>
  <c r="F169" i="1" s="1"/>
  <c r="F219" i="1" s="1"/>
  <c r="F269" i="1" s="1"/>
  <c r="F319" i="1" s="1"/>
  <c r="F369" i="1" s="1"/>
  <c r="F419" i="1" s="1"/>
  <c r="F469" i="1" s="1"/>
  <c r="F519" i="1" s="1"/>
  <c r="F569" i="1" s="1"/>
  <c r="F619" i="1" s="1"/>
  <c r="F669" i="1" s="1"/>
  <c r="F719" i="1" s="1"/>
  <c r="F769" i="1" s="1"/>
  <c r="F819" i="1" s="1"/>
  <c r="F869" i="1" s="1"/>
  <c r="F919" i="1" s="1"/>
  <c r="F969" i="1" s="1"/>
  <c r="H19" i="1"/>
  <c r="I19" i="1" s="1"/>
  <c r="A423" i="14"/>
  <c r="M423" i="1"/>
  <c r="D424" i="1"/>
  <c r="F122" i="14"/>
  <c r="L122" i="14"/>
  <c r="B122" i="14"/>
  <c r="D122" i="14"/>
  <c r="J122" i="14"/>
  <c r="H122" i="14"/>
  <c r="G122" i="14"/>
  <c r="K122" i="14"/>
  <c r="I122" i="14"/>
  <c r="E122" i="14"/>
  <c r="C122" i="14"/>
  <c r="D723" i="1"/>
  <c r="L723" i="1" s="1"/>
  <c r="A722" i="14"/>
  <c r="M772" i="1"/>
  <c r="D773" i="1"/>
  <c r="L773" i="1" s="1"/>
  <c r="A772" i="14"/>
  <c r="M672" i="1"/>
  <c r="A672" i="14"/>
  <c r="D673" i="1"/>
  <c r="L673" i="1" s="1"/>
  <c r="J422" i="14"/>
  <c r="F422" i="14"/>
  <c r="D422" i="14"/>
  <c r="E422" i="14"/>
  <c r="K422" i="14"/>
  <c r="L422" i="14"/>
  <c r="I422" i="14"/>
  <c r="G422" i="14"/>
  <c r="H422" i="14"/>
  <c r="B422" i="14"/>
  <c r="C422" i="14"/>
  <c r="D223" i="1"/>
  <c r="L223" i="1" s="1"/>
  <c r="A222" i="14"/>
  <c r="A272" i="14"/>
  <c r="D273" i="1"/>
  <c r="L273" i="1" s="1"/>
  <c r="A322" i="14"/>
  <c r="D323" i="1"/>
  <c r="L323" i="1" s="1"/>
  <c r="M322" i="1"/>
  <c r="D872" i="14"/>
  <c r="J872" i="14"/>
  <c r="H872" i="14"/>
  <c r="K872" i="14"/>
  <c r="C872" i="14"/>
  <c r="G872" i="14"/>
  <c r="E872" i="14"/>
  <c r="I872" i="14"/>
  <c r="B872" i="14"/>
  <c r="F872" i="14"/>
  <c r="L872" i="14"/>
  <c r="G72" i="14"/>
  <c r="D523" i="1"/>
  <c r="L523" i="1" s="1"/>
  <c r="A522" i="14"/>
  <c r="M522" i="1"/>
  <c r="D473" i="1"/>
  <c r="A472" i="14"/>
  <c r="M472" i="1"/>
  <c r="D922" i="14"/>
  <c r="E922" i="14"/>
  <c r="K922" i="14"/>
  <c r="H922" i="14"/>
  <c r="B922" i="14"/>
  <c r="C922" i="14"/>
  <c r="L922" i="14"/>
  <c r="J922" i="14"/>
  <c r="G922" i="14"/>
  <c r="F922" i="14"/>
  <c r="I922" i="14"/>
  <c r="I373" i="14"/>
  <c r="B373" i="14"/>
  <c r="F373" i="14"/>
  <c r="E373" i="14"/>
  <c r="D373" i="14"/>
  <c r="M972" i="1"/>
  <c r="D973" i="1"/>
  <c r="L973" i="1" s="1"/>
  <c r="A972" i="14"/>
  <c r="A123" i="14"/>
  <c r="M123" i="1"/>
  <c r="D124" i="1"/>
  <c r="L124" i="1" s="1"/>
  <c r="M873" i="1"/>
  <c r="D874" i="1"/>
  <c r="L874" i="1" s="1"/>
  <c r="A873" i="14"/>
  <c r="M172" i="1"/>
  <c r="D173" i="1"/>
  <c r="L173" i="1" s="1"/>
  <c r="A172" i="14"/>
  <c r="A572" i="14"/>
  <c r="D573" i="1"/>
  <c r="L573" i="1" s="1"/>
  <c r="M572" i="1"/>
  <c r="L356" i="14"/>
  <c r="T406" i="1"/>
  <c r="D405" i="1" s="1"/>
  <c r="L373" i="14" l="1"/>
  <c r="C373" i="14"/>
  <c r="K22" i="14"/>
  <c r="H373" i="14"/>
  <c r="J373" i="14"/>
  <c r="K373" i="14"/>
  <c r="B22" i="14"/>
  <c r="A923" i="14"/>
  <c r="C923" i="14" s="1"/>
  <c r="D72" i="14"/>
  <c r="H22" i="14"/>
  <c r="D924" i="1"/>
  <c r="L924" i="1" s="1"/>
  <c r="M924" i="1" s="1"/>
  <c r="G22" i="14"/>
  <c r="L424" i="1"/>
  <c r="L623" i="1"/>
  <c r="M623" i="1" s="1"/>
  <c r="A623" i="14"/>
  <c r="A73" i="14"/>
  <c r="D73" i="14" s="1"/>
  <c r="D74" i="1"/>
  <c r="L74" i="1" s="1"/>
  <c r="L473" i="1"/>
  <c r="M473" i="1" s="1"/>
  <c r="J22" i="14"/>
  <c r="C22" i="14"/>
  <c r="L22" i="14"/>
  <c r="F22" i="14"/>
  <c r="D624" i="1"/>
  <c r="K72" i="14"/>
  <c r="F72" i="14"/>
  <c r="B72" i="14"/>
  <c r="J72" i="14"/>
  <c r="H72" i="14"/>
  <c r="E72" i="14"/>
  <c r="D375" i="1"/>
  <c r="A375" i="14" s="1"/>
  <c r="L72" i="14"/>
  <c r="I72" i="14"/>
  <c r="A374" i="14"/>
  <c r="J374" i="14" s="1"/>
  <c r="A23" i="14"/>
  <c r="C23" i="14" s="1"/>
  <c r="D22" i="14"/>
  <c r="D24" i="1"/>
  <c r="A24" i="14" s="1"/>
  <c r="L23" i="1"/>
  <c r="M23" i="1" s="1"/>
  <c r="S67" i="1"/>
  <c r="S117" i="1" s="1"/>
  <c r="S167" i="1" s="1"/>
  <c r="S217" i="1" s="1"/>
  <c r="S267" i="1" s="1"/>
  <c r="S317" i="1" s="1"/>
  <c r="S367" i="1" s="1"/>
  <c r="S417" i="1" s="1"/>
  <c r="S467" i="1" s="1"/>
  <c r="S517" i="1" s="1"/>
  <c r="S567" i="1" s="1"/>
  <c r="S617" i="1" s="1"/>
  <c r="S667" i="1" s="1"/>
  <c r="S717" i="1" s="1"/>
  <c r="S767" i="1" s="1"/>
  <c r="S817" i="1" s="1"/>
  <c r="S867" i="1" s="1"/>
  <c r="S917" i="1" s="1"/>
  <c r="S967" i="1" s="1"/>
  <c r="K17" i="14"/>
  <c r="K67" i="14" s="1"/>
  <c r="K117" i="14" s="1"/>
  <c r="K167" i="14" s="1"/>
  <c r="K217" i="14" s="1"/>
  <c r="K267" i="14" s="1"/>
  <c r="K317" i="14" s="1"/>
  <c r="K367" i="14" s="1"/>
  <c r="K417" i="14" s="1"/>
  <c r="K467" i="14" s="1"/>
  <c r="K517" i="14" s="1"/>
  <c r="K567" i="14" s="1"/>
  <c r="K617" i="14" s="1"/>
  <c r="K667" i="14" s="1"/>
  <c r="K717" i="14" s="1"/>
  <c r="K767" i="14" s="1"/>
  <c r="K817" i="14" s="1"/>
  <c r="K867" i="14" s="1"/>
  <c r="K917" i="14" s="1"/>
  <c r="K967" i="14" s="1"/>
  <c r="L66" i="14"/>
  <c r="L116" i="14" s="1"/>
  <c r="L166" i="14" s="1"/>
  <c r="L216" i="14" s="1"/>
  <c r="L266" i="14" s="1"/>
  <c r="L316" i="14" s="1"/>
  <c r="L366" i="14" s="1"/>
  <c r="L416" i="14" s="1"/>
  <c r="L466" i="14" s="1"/>
  <c r="L516" i="14" s="1"/>
  <c r="L566" i="14" s="1"/>
  <c r="L616" i="14" s="1"/>
  <c r="L666" i="14" s="1"/>
  <c r="L716" i="14" s="1"/>
  <c r="L766" i="14" s="1"/>
  <c r="L816" i="14" s="1"/>
  <c r="L866" i="14" s="1"/>
  <c r="L916" i="14" s="1"/>
  <c r="L966" i="14" s="1"/>
  <c r="L1009" i="14"/>
  <c r="L1025" i="14" s="1"/>
  <c r="L1039" i="14" s="1"/>
  <c r="L14" i="1"/>
  <c r="E6" i="1"/>
  <c r="E56" i="1" s="1"/>
  <c r="E106" i="1" s="1"/>
  <c r="E156" i="1" s="1"/>
  <c r="E206" i="1" s="1"/>
  <c r="E256" i="1" s="1"/>
  <c r="E306" i="1" s="1"/>
  <c r="E356" i="1" s="1"/>
  <c r="E406" i="1" s="1"/>
  <c r="E456" i="1" s="1"/>
  <c r="E506" i="1" s="1"/>
  <c r="E556" i="1" s="1"/>
  <c r="E606" i="1" s="1"/>
  <c r="E656" i="1" s="1"/>
  <c r="E706" i="1" s="1"/>
  <c r="E756" i="1" s="1"/>
  <c r="E806" i="1" s="1"/>
  <c r="E856" i="1" s="1"/>
  <c r="E906" i="1" s="1"/>
  <c r="E956" i="1" s="1"/>
  <c r="I69" i="1"/>
  <c r="I119" i="1" s="1"/>
  <c r="I169" i="1" s="1"/>
  <c r="I219" i="1" s="1"/>
  <c r="I269" i="1" s="1"/>
  <c r="I319" i="1" s="1"/>
  <c r="I369" i="1" s="1"/>
  <c r="I419" i="1" s="1"/>
  <c r="I469" i="1" s="1"/>
  <c r="I519" i="1" s="1"/>
  <c r="I569" i="1" s="1"/>
  <c r="I619" i="1" s="1"/>
  <c r="I669" i="1" s="1"/>
  <c r="I719" i="1" s="1"/>
  <c r="I769" i="1" s="1"/>
  <c r="I819" i="1" s="1"/>
  <c r="I869" i="1" s="1"/>
  <c r="I919" i="1" s="1"/>
  <c r="I969" i="1" s="1"/>
  <c r="J123" i="14"/>
  <c r="C123" i="14"/>
  <c r="B123" i="14"/>
  <c r="K123" i="14"/>
  <c r="E123" i="14"/>
  <c r="H123" i="14"/>
  <c r="F123" i="14"/>
  <c r="L123" i="14"/>
  <c r="I123" i="14"/>
  <c r="D123" i="14"/>
  <c r="G123" i="14"/>
  <c r="M973" i="1"/>
  <c r="A973" i="14"/>
  <c r="D974" i="1"/>
  <c r="D224" i="1"/>
  <c r="L224" i="1" s="1"/>
  <c r="M223" i="1"/>
  <c r="A223" i="14"/>
  <c r="L722" i="14"/>
  <c r="I722" i="14"/>
  <c r="B722" i="14"/>
  <c r="F722" i="14"/>
  <c r="C722" i="14"/>
  <c r="D722" i="14"/>
  <c r="H722" i="14"/>
  <c r="K722" i="14"/>
  <c r="J722" i="14"/>
  <c r="E722" i="14"/>
  <c r="G722" i="14"/>
  <c r="A424" i="14"/>
  <c r="D425" i="1"/>
  <c r="L425" i="1" s="1"/>
  <c r="M424" i="1"/>
  <c r="D376" i="1"/>
  <c r="L376" i="1" s="1"/>
  <c r="D824" i="1"/>
  <c r="L824" i="1" s="1"/>
  <c r="M823" i="1"/>
  <c r="A823" i="14"/>
  <c r="J923" i="14"/>
  <c r="G923" i="14"/>
  <c r="L923" i="14"/>
  <c r="H923" i="14"/>
  <c r="D923" i="14"/>
  <c r="B923" i="14"/>
  <c r="D174" i="1"/>
  <c r="L174" i="1" s="1"/>
  <c r="A173" i="14"/>
  <c r="M173" i="1"/>
  <c r="A124" i="14"/>
  <c r="D125" i="1"/>
  <c r="L125" i="1" s="1"/>
  <c r="M124" i="1"/>
  <c r="D474" i="1"/>
  <c r="L474" i="1" s="1"/>
  <c r="A473" i="14"/>
  <c r="A323" i="14"/>
  <c r="D324" i="1"/>
  <c r="L324" i="1" s="1"/>
  <c r="M323" i="1"/>
  <c r="H272" i="14"/>
  <c r="L272" i="14"/>
  <c r="E272" i="14"/>
  <c r="B272" i="14"/>
  <c r="G272" i="14"/>
  <c r="C272" i="14"/>
  <c r="F272" i="14"/>
  <c r="K272" i="14"/>
  <c r="D272" i="14"/>
  <c r="I272" i="14"/>
  <c r="J272" i="14"/>
  <c r="F374" i="14"/>
  <c r="G374" i="14"/>
  <c r="D925" i="1"/>
  <c r="L925" i="1" s="1"/>
  <c r="A924" i="14"/>
  <c r="A573" i="14"/>
  <c r="D574" i="1"/>
  <c r="M573" i="1"/>
  <c r="J172" i="14"/>
  <c r="G172" i="14"/>
  <c r="F172" i="14"/>
  <c r="K172" i="14"/>
  <c r="C172" i="14"/>
  <c r="B172" i="14"/>
  <c r="I172" i="14"/>
  <c r="H172" i="14"/>
  <c r="L172" i="14"/>
  <c r="D172" i="14"/>
  <c r="E172" i="14"/>
  <c r="C73" i="14"/>
  <c r="E73" i="14"/>
  <c r="F73" i="14"/>
  <c r="H73" i="14"/>
  <c r="L73" i="14"/>
  <c r="B73" i="14"/>
  <c r="M74" i="1"/>
  <c r="A74" i="14"/>
  <c r="D75" i="1"/>
  <c r="L75" i="1" s="1"/>
  <c r="M874" i="1"/>
  <c r="D875" i="1"/>
  <c r="L875" i="1" s="1"/>
  <c r="A874" i="14"/>
  <c r="F472" i="14"/>
  <c r="L472" i="14"/>
  <c r="J472" i="14"/>
  <c r="H472" i="14"/>
  <c r="C472" i="14"/>
  <c r="I472" i="14"/>
  <c r="K472" i="14"/>
  <c r="D472" i="14"/>
  <c r="G472" i="14"/>
  <c r="E472" i="14"/>
  <c r="B472" i="14"/>
  <c r="E522" i="14"/>
  <c r="D522" i="14"/>
  <c r="I522" i="14"/>
  <c r="G522" i="14"/>
  <c r="H522" i="14"/>
  <c r="K522" i="14"/>
  <c r="L522" i="14"/>
  <c r="J522" i="14"/>
  <c r="F522" i="14"/>
  <c r="B522" i="14"/>
  <c r="C522" i="14"/>
  <c r="D524" i="1"/>
  <c r="L524" i="1" s="1"/>
  <c r="A523" i="14"/>
  <c r="M523" i="1"/>
  <c r="A273" i="14"/>
  <c r="D274" i="1"/>
  <c r="L274" i="1" s="1"/>
  <c r="M273" i="1"/>
  <c r="M673" i="1"/>
  <c r="A673" i="14"/>
  <c r="D674" i="1"/>
  <c r="L674" i="1" s="1"/>
  <c r="I772" i="14"/>
  <c r="C772" i="14"/>
  <c r="J772" i="14"/>
  <c r="D772" i="14"/>
  <c r="B772" i="14"/>
  <c r="L772" i="14"/>
  <c r="H772" i="14"/>
  <c r="E772" i="14"/>
  <c r="K772" i="14"/>
  <c r="G772" i="14"/>
  <c r="F772" i="14"/>
  <c r="D724" i="1"/>
  <c r="L724" i="1" s="1"/>
  <c r="M723" i="1"/>
  <c r="A723" i="14"/>
  <c r="E822" i="14"/>
  <c r="I822" i="14"/>
  <c r="H822" i="14"/>
  <c r="K822" i="14"/>
  <c r="F822" i="14"/>
  <c r="C822" i="14"/>
  <c r="G822" i="14"/>
  <c r="D822" i="14"/>
  <c r="B822" i="14"/>
  <c r="J822" i="14"/>
  <c r="L822" i="14"/>
  <c r="L572" i="14"/>
  <c r="J572" i="14"/>
  <c r="E572" i="14"/>
  <c r="G572" i="14"/>
  <c r="D572" i="14"/>
  <c r="H572" i="14"/>
  <c r="C572" i="14"/>
  <c r="B572" i="14"/>
  <c r="I572" i="14"/>
  <c r="K572" i="14"/>
  <c r="F572" i="14"/>
  <c r="H873" i="14"/>
  <c r="E873" i="14"/>
  <c r="K873" i="14"/>
  <c r="L873" i="14"/>
  <c r="I873" i="14"/>
  <c r="J873" i="14"/>
  <c r="D873" i="14"/>
  <c r="C873" i="14"/>
  <c r="F873" i="14"/>
  <c r="G873" i="14"/>
  <c r="B873" i="14"/>
  <c r="C972" i="14"/>
  <c r="L972" i="14"/>
  <c r="H972" i="14"/>
  <c r="J972" i="14"/>
  <c r="F972" i="14"/>
  <c r="D972" i="14"/>
  <c r="K972" i="14"/>
  <c r="B972" i="14"/>
  <c r="E972" i="14"/>
  <c r="I972" i="14"/>
  <c r="G972" i="14"/>
  <c r="E322" i="14"/>
  <c r="I322" i="14"/>
  <c r="H322" i="14"/>
  <c r="D322" i="14"/>
  <c r="L322" i="14"/>
  <c r="G322" i="14"/>
  <c r="J322" i="14"/>
  <c r="K322" i="14"/>
  <c r="C322" i="14"/>
  <c r="B322" i="14"/>
  <c r="F322" i="14"/>
  <c r="C222" i="14"/>
  <c r="G222" i="14"/>
  <c r="E222" i="14"/>
  <c r="L222" i="14"/>
  <c r="K222" i="14"/>
  <c r="H222" i="14"/>
  <c r="D222" i="14"/>
  <c r="B222" i="14"/>
  <c r="J222" i="14"/>
  <c r="F222" i="14"/>
  <c r="I222" i="14"/>
  <c r="E672" i="14"/>
  <c r="B672" i="14"/>
  <c r="K672" i="14"/>
  <c r="F672" i="14"/>
  <c r="G672" i="14"/>
  <c r="J672" i="14"/>
  <c r="H672" i="14"/>
  <c r="I672" i="14"/>
  <c r="D672" i="14"/>
  <c r="L672" i="14"/>
  <c r="C672" i="14"/>
  <c r="A773" i="14"/>
  <c r="D774" i="1"/>
  <c r="M773" i="1"/>
  <c r="L423" i="14"/>
  <c r="B423" i="14"/>
  <c r="J423" i="14"/>
  <c r="I423" i="14"/>
  <c r="H423" i="14"/>
  <c r="F423" i="14"/>
  <c r="C423" i="14"/>
  <c r="G423" i="14"/>
  <c r="E423" i="14"/>
  <c r="K423" i="14"/>
  <c r="D423" i="14"/>
  <c r="H69" i="1"/>
  <c r="H119" i="1" s="1"/>
  <c r="H169" i="1" s="1"/>
  <c r="H219" i="1" s="1"/>
  <c r="H269" i="1" s="1"/>
  <c r="H319" i="1" s="1"/>
  <c r="H369" i="1" s="1"/>
  <c r="H419" i="1" s="1"/>
  <c r="H469" i="1" s="1"/>
  <c r="H519" i="1" s="1"/>
  <c r="H569" i="1" s="1"/>
  <c r="H619" i="1" s="1"/>
  <c r="H669" i="1" s="1"/>
  <c r="H719" i="1" s="1"/>
  <c r="H769" i="1" s="1"/>
  <c r="H819" i="1" s="1"/>
  <c r="H869" i="1" s="1"/>
  <c r="H919" i="1" s="1"/>
  <c r="H969" i="1" s="1"/>
  <c r="B19" i="14"/>
  <c r="E5" i="1"/>
  <c r="E55" i="1" s="1"/>
  <c r="E105" i="1" s="1"/>
  <c r="E155" i="1" s="1"/>
  <c r="E205" i="1" s="1"/>
  <c r="E255" i="1" s="1"/>
  <c r="E305" i="1" s="1"/>
  <c r="E355" i="1" s="1"/>
  <c r="E405" i="1" s="1"/>
  <c r="E455" i="1" s="1"/>
  <c r="E505" i="1" s="1"/>
  <c r="E555" i="1" s="1"/>
  <c r="E605" i="1" s="1"/>
  <c r="E655" i="1" s="1"/>
  <c r="E705" i="1" s="1"/>
  <c r="E755" i="1" s="1"/>
  <c r="E805" i="1" s="1"/>
  <c r="E855" i="1" s="1"/>
  <c r="E905" i="1" s="1"/>
  <c r="E955" i="1" s="1"/>
  <c r="J19" i="1"/>
  <c r="T456" i="1"/>
  <c r="D455" i="1" s="1"/>
  <c r="L406" i="14"/>
  <c r="F923" i="14" l="1"/>
  <c r="I923" i="14"/>
  <c r="E923" i="14"/>
  <c r="K923" i="14"/>
  <c r="L974" i="1"/>
  <c r="K73" i="14"/>
  <c r="J73" i="14"/>
  <c r="G73" i="14"/>
  <c r="D374" i="14"/>
  <c r="L375" i="1"/>
  <c r="M375" i="1" s="1"/>
  <c r="Z71" i="1"/>
  <c r="Z29" i="1"/>
  <c r="L774" i="1"/>
  <c r="M774" i="1" s="1"/>
  <c r="I73" i="14"/>
  <c r="L574" i="1"/>
  <c r="M574" i="1" s="1"/>
  <c r="L624" i="1"/>
  <c r="M624" i="1" s="1"/>
  <c r="D625" i="1"/>
  <c r="A624" i="14"/>
  <c r="I623" i="14"/>
  <c r="C623" i="14"/>
  <c r="D623" i="14"/>
  <c r="J623" i="14"/>
  <c r="E623" i="14"/>
  <c r="K623" i="14"/>
  <c r="G623" i="14"/>
  <c r="L623" i="14"/>
  <c r="H623" i="14"/>
  <c r="B623" i="14"/>
  <c r="F623" i="14"/>
  <c r="B374" i="14"/>
  <c r="K374" i="14"/>
  <c r="H374" i="14"/>
  <c r="E374" i="14"/>
  <c r="L374" i="14"/>
  <c r="C374" i="14"/>
  <c r="I374" i="14"/>
  <c r="L23" i="14"/>
  <c r="K23" i="14"/>
  <c r="I23" i="14"/>
  <c r="F23" i="14"/>
  <c r="D23" i="14"/>
  <c r="G23" i="14"/>
  <c r="H23" i="14"/>
  <c r="B23" i="14"/>
  <c r="E23" i="14"/>
  <c r="J23" i="14"/>
  <c r="D25" i="1"/>
  <c r="L24" i="1"/>
  <c r="M24" i="1" s="1"/>
  <c r="E24" i="14" s="1"/>
  <c r="AA69" i="1"/>
  <c r="T15" i="1" s="1"/>
  <c r="L15" i="14" s="1"/>
  <c r="K1010" i="14"/>
  <c r="K1026" i="14" s="1"/>
  <c r="K1040" i="14" s="1"/>
  <c r="D14" i="14"/>
  <c r="D64" i="14" s="1"/>
  <c r="D114" i="14" s="1"/>
  <c r="D164" i="14" s="1"/>
  <c r="D214" i="14" s="1"/>
  <c r="D264" i="14" s="1"/>
  <c r="D314" i="14" s="1"/>
  <c r="D364" i="14" s="1"/>
  <c r="D414" i="14" s="1"/>
  <c r="D464" i="14" s="1"/>
  <c r="D514" i="14" s="1"/>
  <c r="D564" i="14" s="1"/>
  <c r="D614" i="14" s="1"/>
  <c r="D664" i="14" s="1"/>
  <c r="D714" i="14" s="1"/>
  <c r="D764" i="14" s="1"/>
  <c r="D814" i="14" s="1"/>
  <c r="D864" i="14" s="1"/>
  <c r="D914" i="14" s="1"/>
  <c r="D964" i="14" s="1"/>
  <c r="L64" i="1"/>
  <c r="L114" i="1" s="1"/>
  <c r="L164" i="1" s="1"/>
  <c r="L214" i="1" s="1"/>
  <c r="L264" i="1" s="1"/>
  <c r="L314" i="1" s="1"/>
  <c r="L364" i="1" s="1"/>
  <c r="L414" i="1" s="1"/>
  <c r="L464" i="1" s="1"/>
  <c r="L514" i="1" s="1"/>
  <c r="L564" i="1" s="1"/>
  <c r="L614" i="1" s="1"/>
  <c r="L664" i="1" s="1"/>
  <c r="L714" i="1" s="1"/>
  <c r="L764" i="1" s="1"/>
  <c r="L814" i="1" s="1"/>
  <c r="L864" i="1" s="1"/>
  <c r="L914" i="1" s="1"/>
  <c r="L964" i="1" s="1"/>
  <c r="AA29" i="1"/>
  <c r="W29" i="1"/>
  <c r="J69" i="1"/>
  <c r="J119" i="1" s="1"/>
  <c r="J169" i="1" s="1"/>
  <c r="J219" i="1" s="1"/>
  <c r="J269" i="1" s="1"/>
  <c r="J319" i="1" s="1"/>
  <c r="J369" i="1" s="1"/>
  <c r="J419" i="1" s="1"/>
  <c r="J469" i="1" s="1"/>
  <c r="J519" i="1" s="1"/>
  <c r="J569" i="1" s="1"/>
  <c r="J619" i="1" s="1"/>
  <c r="J669" i="1" s="1"/>
  <c r="J719" i="1" s="1"/>
  <c r="J769" i="1" s="1"/>
  <c r="J819" i="1" s="1"/>
  <c r="J869" i="1" s="1"/>
  <c r="J919" i="1" s="1"/>
  <c r="J969" i="1" s="1"/>
  <c r="W71" i="1"/>
  <c r="T17" i="1" s="1"/>
  <c r="A774" i="14"/>
  <c r="D775" i="1"/>
  <c r="L775" i="1" s="1"/>
  <c r="D673" i="14"/>
  <c r="H673" i="14"/>
  <c r="K673" i="14"/>
  <c r="I673" i="14"/>
  <c r="G673" i="14"/>
  <c r="L673" i="14"/>
  <c r="E673" i="14"/>
  <c r="C673" i="14"/>
  <c r="J673" i="14"/>
  <c r="B673" i="14"/>
  <c r="F673" i="14"/>
  <c r="D275" i="1"/>
  <c r="L275" i="1" s="1"/>
  <c r="M274" i="1"/>
  <c r="A274" i="14"/>
  <c r="J523" i="14"/>
  <c r="H523" i="14"/>
  <c r="F523" i="14"/>
  <c r="L523" i="14"/>
  <c r="I523" i="14"/>
  <c r="C523" i="14"/>
  <c r="E523" i="14"/>
  <c r="D523" i="14"/>
  <c r="K523" i="14"/>
  <c r="B523" i="14"/>
  <c r="G523" i="14"/>
  <c r="D76" i="1"/>
  <c r="L76" i="1" s="1"/>
  <c r="M75" i="1"/>
  <c r="A75" i="14"/>
  <c r="D575" i="1"/>
  <c r="L575" i="1" s="1"/>
  <c r="A574" i="14"/>
  <c r="D926" i="1"/>
  <c r="A925" i="14"/>
  <c r="M925" i="1"/>
  <c r="M174" i="1"/>
  <c r="A174" i="14"/>
  <c r="D175" i="1"/>
  <c r="L175" i="1" s="1"/>
  <c r="G375" i="14"/>
  <c r="D375" i="14"/>
  <c r="F375" i="14"/>
  <c r="I375" i="14"/>
  <c r="K375" i="14"/>
  <c r="C375" i="14"/>
  <c r="L375" i="14"/>
  <c r="B375" i="14"/>
  <c r="E375" i="14"/>
  <c r="H375" i="14"/>
  <c r="J375" i="14"/>
  <c r="M425" i="1"/>
  <c r="A425" i="14"/>
  <c r="D426" i="1"/>
  <c r="L426" i="1" s="1"/>
  <c r="D225" i="1"/>
  <c r="L225" i="1" s="1"/>
  <c r="M224" i="1"/>
  <c r="A224" i="14"/>
  <c r="B973" i="14"/>
  <c r="J973" i="14"/>
  <c r="I973" i="14"/>
  <c r="H973" i="14"/>
  <c r="C973" i="14"/>
  <c r="G973" i="14"/>
  <c r="L973" i="14"/>
  <c r="D973" i="14"/>
  <c r="K973" i="14"/>
  <c r="E973" i="14"/>
  <c r="F973" i="14"/>
  <c r="B773" i="14"/>
  <c r="C773" i="14"/>
  <c r="F773" i="14"/>
  <c r="L773" i="14"/>
  <c r="I773" i="14"/>
  <c r="D773" i="14"/>
  <c r="E773" i="14"/>
  <c r="G773" i="14"/>
  <c r="K773" i="14"/>
  <c r="H773" i="14"/>
  <c r="J773" i="14"/>
  <c r="E273" i="14"/>
  <c r="I273" i="14"/>
  <c r="J273" i="14"/>
  <c r="G273" i="14"/>
  <c r="B273" i="14"/>
  <c r="K273" i="14"/>
  <c r="F273" i="14"/>
  <c r="C273" i="14"/>
  <c r="D273" i="14"/>
  <c r="H273" i="14"/>
  <c r="L273" i="14"/>
  <c r="M524" i="1"/>
  <c r="D525" i="1"/>
  <c r="L525" i="1" s="1"/>
  <c r="A524" i="14"/>
  <c r="A875" i="14"/>
  <c r="D876" i="1"/>
  <c r="L876" i="1" s="1"/>
  <c r="M875" i="1"/>
  <c r="K74" i="14"/>
  <c r="I74" i="14"/>
  <c r="C74" i="14"/>
  <c r="H74" i="14"/>
  <c r="G74" i="14"/>
  <c r="D74" i="14"/>
  <c r="B74" i="14"/>
  <c r="E74" i="14"/>
  <c r="L74" i="14"/>
  <c r="F74" i="14"/>
  <c r="J74" i="14"/>
  <c r="C924" i="14"/>
  <c r="E924" i="14"/>
  <c r="D924" i="14"/>
  <c r="G924" i="14"/>
  <c r="K924" i="14"/>
  <c r="J924" i="14"/>
  <c r="H924" i="14"/>
  <c r="F924" i="14"/>
  <c r="L924" i="14"/>
  <c r="B924" i="14"/>
  <c r="I924" i="14"/>
  <c r="M324" i="1"/>
  <c r="D325" i="1"/>
  <c r="L325" i="1" s="1"/>
  <c r="A324" i="14"/>
  <c r="G473" i="14"/>
  <c r="K473" i="14"/>
  <c r="F473" i="14"/>
  <c r="E473" i="14"/>
  <c r="L473" i="14"/>
  <c r="J473" i="14"/>
  <c r="I473" i="14"/>
  <c r="D473" i="14"/>
  <c r="B473" i="14"/>
  <c r="H473" i="14"/>
  <c r="C473" i="14"/>
  <c r="D475" i="1"/>
  <c r="L475" i="1" s="1"/>
  <c r="A474" i="14"/>
  <c r="M474" i="1"/>
  <c r="M824" i="1"/>
  <c r="A824" i="14"/>
  <c r="D825" i="1"/>
  <c r="L825" i="1" s="1"/>
  <c r="K424" i="14"/>
  <c r="C424" i="14"/>
  <c r="G424" i="14"/>
  <c r="J424" i="14"/>
  <c r="L424" i="14"/>
  <c r="I424" i="14"/>
  <c r="D424" i="14"/>
  <c r="E424" i="14"/>
  <c r="B424" i="14"/>
  <c r="F424" i="14"/>
  <c r="H424" i="14"/>
  <c r="I223" i="14"/>
  <c r="B223" i="14"/>
  <c r="F223" i="14"/>
  <c r="D223" i="14"/>
  <c r="C223" i="14"/>
  <c r="H223" i="14"/>
  <c r="E223" i="14"/>
  <c r="K223" i="14"/>
  <c r="L223" i="14"/>
  <c r="G223" i="14"/>
  <c r="J223" i="14"/>
  <c r="B69" i="14"/>
  <c r="B119" i="14" s="1"/>
  <c r="B169" i="14" s="1"/>
  <c r="B219" i="14" s="1"/>
  <c r="B269" i="14" s="1"/>
  <c r="B319" i="14" s="1"/>
  <c r="B369" i="14" s="1"/>
  <c r="B419" i="14" s="1"/>
  <c r="B469" i="14" s="1"/>
  <c r="B519" i="14" s="1"/>
  <c r="B569" i="14" s="1"/>
  <c r="B619" i="14" s="1"/>
  <c r="B669" i="14" s="1"/>
  <c r="B719" i="14" s="1"/>
  <c r="B769" i="14" s="1"/>
  <c r="B819" i="14" s="1"/>
  <c r="B869" i="14" s="1"/>
  <c r="B919" i="14" s="1"/>
  <c r="B969" i="14" s="1"/>
  <c r="N19" i="14"/>
  <c r="Z19" i="14" s="1"/>
  <c r="AL19" i="14" s="1"/>
  <c r="AX19" i="14" s="1"/>
  <c r="K19" i="1"/>
  <c r="D725" i="1"/>
  <c r="L725" i="1" s="1"/>
  <c r="A724" i="14"/>
  <c r="M724" i="1"/>
  <c r="D573" i="14"/>
  <c r="H573" i="14"/>
  <c r="E573" i="14"/>
  <c r="J573" i="14"/>
  <c r="K573" i="14"/>
  <c r="G573" i="14"/>
  <c r="F573" i="14"/>
  <c r="L573" i="14"/>
  <c r="C573" i="14"/>
  <c r="I573" i="14"/>
  <c r="B573" i="14"/>
  <c r="A125" i="14"/>
  <c r="M125" i="1"/>
  <c r="D126" i="1"/>
  <c r="L126" i="1" s="1"/>
  <c r="G823" i="14"/>
  <c r="I823" i="14"/>
  <c r="J823" i="14"/>
  <c r="B823" i="14"/>
  <c r="F823" i="14"/>
  <c r="L823" i="14"/>
  <c r="E823" i="14"/>
  <c r="D823" i="14"/>
  <c r="C823" i="14"/>
  <c r="H823" i="14"/>
  <c r="K823" i="14"/>
  <c r="J24" i="14"/>
  <c r="B24" i="14"/>
  <c r="I24" i="14"/>
  <c r="G24" i="14"/>
  <c r="H24" i="14"/>
  <c r="F24" i="14"/>
  <c r="L24" i="14"/>
  <c r="C24" i="14"/>
  <c r="K24" i="14"/>
  <c r="H723" i="14"/>
  <c r="G723" i="14"/>
  <c r="D723" i="14"/>
  <c r="L723" i="14"/>
  <c r="K723" i="14"/>
  <c r="I723" i="14"/>
  <c r="J723" i="14"/>
  <c r="C723" i="14"/>
  <c r="E723" i="14"/>
  <c r="B723" i="14"/>
  <c r="F723" i="14"/>
  <c r="A674" i="14"/>
  <c r="M674" i="1"/>
  <c r="D675" i="1"/>
  <c r="L675" i="1" s="1"/>
  <c r="D874" i="14"/>
  <c r="E874" i="14"/>
  <c r="K874" i="14"/>
  <c r="G874" i="14"/>
  <c r="C874" i="14"/>
  <c r="I874" i="14"/>
  <c r="B874" i="14"/>
  <c r="J874" i="14"/>
  <c r="H874" i="14"/>
  <c r="L874" i="14"/>
  <c r="F874" i="14"/>
  <c r="J323" i="14"/>
  <c r="E323" i="14"/>
  <c r="I323" i="14"/>
  <c r="B323" i="14"/>
  <c r="K323" i="14"/>
  <c r="F323" i="14"/>
  <c r="D323" i="14"/>
  <c r="C323" i="14"/>
  <c r="H323" i="14"/>
  <c r="G323" i="14"/>
  <c r="L323" i="14"/>
  <c r="C124" i="14"/>
  <c r="J124" i="14"/>
  <c r="F124" i="14"/>
  <c r="K124" i="14"/>
  <c r="D124" i="14"/>
  <c r="E124" i="14"/>
  <c r="I124" i="14"/>
  <c r="L124" i="14"/>
  <c r="B124" i="14"/>
  <c r="H124" i="14"/>
  <c r="G124" i="14"/>
  <c r="K173" i="14"/>
  <c r="I173" i="14"/>
  <c r="L173" i="14"/>
  <c r="C173" i="14"/>
  <c r="D173" i="14"/>
  <c r="J173" i="14"/>
  <c r="E173" i="14"/>
  <c r="H173" i="14"/>
  <c r="B173" i="14"/>
  <c r="F173" i="14"/>
  <c r="G173" i="14"/>
  <c r="M376" i="1"/>
  <c r="A376" i="14"/>
  <c r="D377" i="1"/>
  <c r="L377" i="1" s="1"/>
  <c r="A974" i="14"/>
  <c r="M974" i="1"/>
  <c r="D975" i="1"/>
  <c r="L975" i="1" s="1"/>
  <c r="T506" i="1"/>
  <c r="D505" i="1" s="1"/>
  <c r="L456" i="14"/>
  <c r="J624" i="14" l="1"/>
  <c r="F624" i="14"/>
  <c r="C624" i="14"/>
  <c r="I624" i="14"/>
  <c r="D624" i="14"/>
  <c r="H624" i="14"/>
  <c r="B624" i="14"/>
  <c r="G624" i="14"/>
  <c r="E624" i="14"/>
  <c r="L624" i="14"/>
  <c r="K624" i="14"/>
  <c r="L625" i="1"/>
  <c r="M625" i="1" s="1"/>
  <c r="A625" i="14"/>
  <c r="D626" i="1"/>
  <c r="L926" i="1"/>
  <c r="M926" i="1" s="1"/>
  <c r="L25" i="1"/>
  <c r="M25" i="1" s="1"/>
  <c r="A25" i="14"/>
  <c r="K25" i="14" s="1"/>
  <c r="D24" i="14"/>
  <c r="D26" i="1"/>
  <c r="T65" i="1"/>
  <c r="T115" i="1" s="1"/>
  <c r="T165" i="1" s="1"/>
  <c r="T215" i="1" s="1"/>
  <c r="T265" i="1" s="1"/>
  <c r="T315" i="1" s="1"/>
  <c r="T365" i="1" s="1"/>
  <c r="T415" i="1" s="1"/>
  <c r="T465" i="1" s="1"/>
  <c r="T515" i="1" s="1"/>
  <c r="T565" i="1" s="1"/>
  <c r="T615" i="1" s="1"/>
  <c r="T665" i="1" s="1"/>
  <c r="T715" i="1" s="1"/>
  <c r="T765" i="1" s="1"/>
  <c r="T815" i="1" s="1"/>
  <c r="T865" i="1" s="1"/>
  <c r="T915" i="1" s="1"/>
  <c r="T965" i="1" s="1"/>
  <c r="D1007" i="14"/>
  <c r="D1023" i="14" s="1"/>
  <c r="D1037" i="14" s="1"/>
  <c r="L1008" i="14"/>
  <c r="L1024" i="14" s="1"/>
  <c r="L1038" i="14" s="1"/>
  <c r="L65" i="14"/>
  <c r="L115" i="14" s="1"/>
  <c r="L165" i="14" s="1"/>
  <c r="L215" i="14" s="1"/>
  <c r="L265" i="14" s="1"/>
  <c r="L315" i="14" s="1"/>
  <c r="L365" i="14" s="1"/>
  <c r="L415" i="14" s="1"/>
  <c r="L465" i="14" s="1"/>
  <c r="L515" i="14" s="1"/>
  <c r="L565" i="14" s="1"/>
  <c r="L615" i="14" s="1"/>
  <c r="L665" i="14" s="1"/>
  <c r="L715" i="14" s="1"/>
  <c r="L765" i="14" s="1"/>
  <c r="L815" i="14" s="1"/>
  <c r="L865" i="14" s="1"/>
  <c r="L915" i="14" s="1"/>
  <c r="L965" i="14" s="1"/>
  <c r="K17" i="1"/>
  <c r="K67" i="1" s="1"/>
  <c r="K117" i="1" s="1"/>
  <c r="K167" i="1" s="1"/>
  <c r="K217" i="1" s="1"/>
  <c r="K267" i="1" s="1"/>
  <c r="K317" i="1" s="1"/>
  <c r="K367" i="1" s="1"/>
  <c r="K417" i="1" s="1"/>
  <c r="K467" i="1" s="1"/>
  <c r="K517" i="1" s="1"/>
  <c r="K567" i="1" s="1"/>
  <c r="K617" i="1" s="1"/>
  <c r="K667" i="1" s="1"/>
  <c r="K717" i="1" s="1"/>
  <c r="K767" i="1" s="1"/>
  <c r="K817" i="1" s="1"/>
  <c r="K867" i="1" s="1"/>
  <c r="K917" i="1" s="1"/>
  <c r="K967" i="1" s="1"/>
  <c r="D976" i="1"/>
  <c r="L976" i="1" s="1"/>
  <c r="M975" i="1"/>
  <c r="A975" i="14"/>
  <c r="D676" i="1"/>
  <c r="L676" i="1" s="1"/>
  <c r="A675" i="14"/>
  <c r="M675" i="1"/>
  <c r="E674" i="14"/>
  <c r="D674" i="14"/>
  <c r="L674" i="14"/>
  <c r="K674" i="14"/>
  <c r="B674" i="14"/>
  <c r="I674" i="14"/>
  <c r="H674" i="14"/>
  <c r="F674" i="14"/>
  <c r="J674" i="14"/>
  <c r="G674" i="14"/>
  <c r="C674" i="14"/>
  <c r="C19" i="14"/>
  <c r="L19" i="1"/>
  <c r="N19" i="1" s="1"/>
  <c r="K69" i="1"/>
  <c r="K119" i="1" s="1"/>
  <c r="K169" i="1" s="1"/>
  <c r="K219" i="1" s="1"/>
  <c r="K269" i="1" s="1"/>
  <c r="K319" i="1" s="1"/>
  <c r="K369" i="1" s="1"/>
  <c r="K419" i="1" s="1"/>
  <c r="K469" i="1" s="1"/>
  <c r="K519" i="1" s="1"/>
  <c r="K569" i="1" s="1"/>
  <c r="K619" i="1" s="1"/>
  <c r="K669" i="1" s="1"/>
  <c r="K719" i="1" s="1"/>
  <c r="K769" i="1" s="1"/>
  <c r="K819" i="1" s="1"/>
  <c r="K869" i="1" s="1"/>
  <c r="K919" i="1" s="1"/>
  <c r="K969" i="1" s="1"/>
  <c r="H875" i="14"/>
  <c r="D875" i="14"/>
  <c r="J875" i="14"/>
  <c r="K875" i="14"/>
  <c r="C875" i="14"/>
  <c r="E875" i="14"/>
  <c r="B875" i="14"/>
  <c r="L875" i="14"/>
  <c r="G875" i="14"/>
  <c r="I875" i="14"/>
  <c r="F875" i="14"/>
  <c r="G224" i="14"/>
  <c r="H224" i="14"/>
  <c r="I224" i="14"/>
  <c r="F224" i="14"/>
  <c r="J224" i="14"/>
  <c r="B224" i="14"/>
  <c r="K224" i="14"/>
  <c r="C224" i="14"/>
  <c r="E224" i="14"/>
  <c r="L224" i="14"/>
  <c r="D224" i="14"/>
  <c r="M225" i="1"/>
  <c r="A225" i="14"/>
  <c r="D226" i="1"/>
  <c r="L226" i="1" s="1"/>
  <c r="D427" i="1"/>
  <c r="L427" i="1" s="1"/>
  <c r="M426" i="1"/>
  <c r="A426" i="14"/>
  <c r="C174" i="14"/>
  <c r="E174" i="14"/>
  <c r="B174" i="14"/>
  <c r="K174" i="14"/>
  <c r="I174" i="14"/>
  <c r="L174" i="14"/>
  <c r="D174" i="14"/>
  <c r="H174" i="14"/>
  <c r="F174" i="14"/>
  <c r="J174" i="14"/>
  <c r="G174" i="14"/>
  <c r="C925" i="14"/>
  <c r="D925" i="14"/>
  <c r="K925" i="14"/>
  <c r="B925" i="14"/>
  <c r="F925" i="14"/>
  <c r="L925" i="14"/>
  <c r="G925" i="14"/>
  <c r="H925" i="14"/>
  <c r="I925" i="14"/>
  <c r="J925" i="14"/>
  <c r="E925" i="14"/>
  <c r="M575" i="1"/>
  <c r="D576" i="1"/>
  <c r="L576" i="1" s="1"/>
  <c r="A575" i="14"/>
  <c r="A275" i="14"/>
  <c r="D276" i="1"/>
  <c r="L276" i="1" s="1"/>
  <c r="M275" i="1"/>
  <c r="M775" i="1"/>
  <c r="D776" i="1"/>
  <c r="L776" i="1" s="1"/>
  <c r="A775" i="14"/>
  <c r="G724" i="14"/>
  <c r="K724" i="14"/>
  <c r="J724" i="14"/>
  <c r="L724" i="14"/>
  <c r="H724" i="14"/>
  <c r="D724" i="14"/>
  <c r="F724" i="14"/>
  <c r="E724" i="14"/>
  <c r="I724" i="14"/>
  <c r="C724" i="14"/>
  <c r="B724" i="14"/>
  <c r="F524" i="14"/>
  <c r="G524" i="14"/>
  <c r="J524" i="14"/>
  <c r="I524" i="14"/>
  <c r="H524" i="14"/>
  <c r="K524" i="14"/>
  <c r="E524" i="14"/>
  <c r="D524" i="14"/>
  <c r="C524" i="14"/>
  <c r="B524" i="14"/>
  <c r="L524" i="14"/>
  <c r="M175" i="1"/>
  <c r="A175" i="14"/>
  <c r="D176" i="1"/>
  <c r="L176" i="1" s="1"/>
  <c r="T67" i="1"/>
  <c r="T117" i="1" s="1"/>
  <c r="T167" i="1" s="1"/>
  <c r="T217" i="1" s="1"/>
  <c r="T267" i="1" s="1"/>
  <c r="T317" i="1" s="1"/>
  <c r="T367" i="1" s="1"/>
  <c r="T417" i="1" s="1"/>
  <c r="T467" i="1" s="1"/>
  <c r="T517" i="1" s="1"/>
  <c r="T567" i="1" s="1"/>
  <c r="T617" i="1" s="1"/>
  <c r="T667" i="1" s="1"/>
  <c r="T717" i="1" s="1"/>
  <c r="T767" i="1" s="1"/>
  <c r="T817" i="1" s="1"/>
  <c r="T867" i="1" s="1"/>
  <c r="T917" i="1" s="1"/>
  <c r="T967" i="1" s="1"/>
  <c r="L17" i="14"/>
  <c r="B974" i="14"/>
  <c r="F974" i="14"/>
  <c r="H974" i="14"/>
  <c r="E974" i="14"/>
  <c r="D974" i="14"/>
  <c r="J974" i="14"/>
  <c r="I974" i="14"/>
  <c r="C974" i="14"/>
  <c r="L974" i="14"/>
  <c r="G974" i="14"/>
  <c r="K974" i="14"/>
  <c r="D378" i="1"/>
  <c r="L378" i="1" s="1"/>
  <c r="M377" i="1"/>
  <c r="A377" i="14"/>
  <c r="K125" i="14"/>
  <c r="G125" i="14"/>
  <c r="H125" i="14"/>
  <c r="B125" i="14"/>
  <c r="D125" i="14"/>
  <c r="L125" i="14"/>
  <c r="J125" i="14"/>
  <c r="C125" i="14"/>
  <c r="I125" i="14"/>
  <c r="F125" i="14"/>
  <c r="E125" i="14"/>
  <c r="A725" i="14"/>
  <c r="M725" i="1"/>
  <c r="D726" i="1"/>
  <c r="L726" i="1" s="1"/>
  <c r="A825" i="14"/>
  <c r="M825" i="1"/>
  <c r="D826" i="1"/>
  <c r="L826" i="1" s="1"/>
  <c r="L474" i="14"/>
  <c r="C474" i="14"/>
  <c r="K474" i="14"/>
  <c r="D474" i="14"/>
  <c r="I474" i="14"/>
  <c r="J474" i="14"/>
  <c r="G474" i="14"/>
  <c r="H474" i="14"/>
  <c r="F474" i="14"/>
  <c r="B474" i="14"/>
  <c r="E474" i="14"/>
  <c r="G324" i="14"/>
  <c r="C324" i="14"/>
  <c r="B324" i="14"/>
  <c r="L324" i="14"/>
  <c r="E324" i="14"/>
  <c r="J324" i="14"/>
  <c r="F324" i="14"/>
  <c r="I324" i="14"/>
  <c r="K324" i="14"/>
  <c r="H324" i="14"/>
  <c r="D324" i="14"/>
  <c r="A876" i="14"/>
  <c r="M876" i="1"/>
  <c r="D877" i="1"/>
  <c r="L877" i="1" s="1"/>
  <c r="A525" i="14"/>
  <c r="M525" i="1"/>
  <c r="D526" i="1"/>
  <c r="L526" i="1" s="1"/>
  <c r="K774" i="14"/>
  <c r="G774" i="14"/>
  <c r="D774" i="14"/>
  <c r="C774" i="14"/>
  <c r="F774" i="14"/>
  <c r="B774" i="14"/>
  <c r="I774" i="14"/>
  <c r="H774" i="14"/>
  <c r="L774" i="14"/>
  <c r="J774" i="14"/>
  <c r="E774" i="14"/>
  <c r="B376" i="14"/>
  <c r="F376" i="14"/>
  <c r="I376" i="14"/>
  <c r="J376" i="14"/>
  <c r="D376" i="14"/>
  <c r="E376" i="14"/>
  <c r="H376" i="14"/>
  <c r="L376" i="14"/>
  <c r="C376" i="14"/>
  <c r="G376" i="14"/>
  <c r="K376" i="14"/>
  <c r="M126" i="1"/>
  <c r="D127" i="1"/>
  <c r="L127" i="1" s="1"/>
  <c r="A126" i="14"/>
  <c r="G824" i="14"/>
  <c r="I824" i="14"/>
  <c r="E824" i="14"/>
  <c r="K824" i="14"/>
  <c r="F824" i="14"/>
  <c r="J824" i="14"/>
  <c r="C824" i="14"/>
  <c r="H824" i="14"/>
  <c r="B824" i="14"/>
  <c r="D824" i="14"/>
  <c r="L824" i="14"/>
  <c r="A475" i="14"/>
  <c r="M475" i="1"/>
  <c r="D476" i="1"/>
  <c r="L476" i="1" s="1"/>
  <c r="A325" i="14"/>
  <c r="M325" i="1"/>
  <c r="D326" i="1"/>
  <c r="L326" i="1" s="1"/>
  <c r="K425" i="14"/>
  <c r="B425" i="14"/>
  <c r="L425" i="14"/>
  <c r="I425" i="14"/>
  <c r="E425" i="14"/>
  <c r="J425" i="14"/>
  <c r="C425" i="14"/>
  <c r="F425" i="14"/>
  <c r="D425" i="14"/>
  <c r="H425" i="14"/>
  <c r="G425" i="14"/>
  <c r="D927" i="1"/>
  <c r="L927" i="1" s="1"/>
  <c r="A926" i="14"/>
  <c r="H574" i="14"/>
  <c r="G574" i="14"/>
  <c r="K574" i="14"/>
  <c r="I574" i="14"/>
  <c r="L574" i="14"/>
  <c r="E574" i="14"/>
  <c r="C574" i="14"/>
  <c r="F574" i="14"/>
  <c r="D574" i="14"/>
  <c r="B574" i="14"/>
  <c r="J574" i="14"/>
  <c r="D75" i="14"/>
  <c r="L75" i="14"/>
  <c r="C75" i="14"/>
  <c r="I75" i="14"/>
  <c r="H75" i="14"/>
  <c r="J75" i="14"/>
  <c r="G75" i="14"/>
  <c r="E75" i="14"/>
  <c r="B75" i="14"/>
  <c r="F75" i="14"/>
  <c r="K75" i="14"/>
  <c r="D77" i="1"/>
  <c r="L77" i="1" s="1"/>
  <c r="M76" i="1"/>
  <c r="A76" i="14"/>
  <c r="J274" i="14"/>
  <c r="H274" i="14"/>
  <c r="D274" i="14"/>
  <c r="E274" i="14"/>
  <c r="L274" i="14"/>
  <c r="B274" i="14"/>
  <c r="F274" i="14"/>
  <c r="I274" i="14"/>
  <c r="G274" i="14"/>
  <c r="K274" i="14"/>
  <c r="C274" i="14"/>
  <c r="T556" i="1"/>
  <c r="D555" i="1" s="1"/>
  <c r="L506" i="14"/>
  <c r="L26" i="1" l="1"/>
  <c r="M26" i="1" s="1"/>
  <c r="C625" i="14"/>
  <c r="B625" i="14"/>
  <c r="E625" i="14"/>
  <c r="D625" i="14"/>
  <c r="L625" i="14"/>
  <c r="J625" i="14"/>
  <c r="I625" i="14"/>
  <c r="K625" i="14"/>
  <c r="F625" i="14"/>
  <c r="G625" i="14"/>
  <c r="H625" i="14"/>
  <c r="L626" i="1"/>
  <c r="M626" i="1" s="1"/>
  <c r="A626" i="14"/>
  <c r="D627" i="1"/>
  <c r="G25" i="14"/>
  <c r="L25" i="14"/>
  <c r="E25" i="14"/>
  <c r="C25" i="14"/>
  <c r="D27" i="1"/>
  <c r="L27" i="1" s="1"/>
  <c r="M27" i="1" s="1"/>
  <c r="B25" i="14"/>
  <c r="D25" i="14"/>
  <c r="I25" i="14"/>
  <c r="J25" i="14"/>
  <c r="F25" i="14"/>
  <c r="H25" i="14"/>
  <c r="A26" i="14"/>
  <c r="L26" i="14" s="1"/>
  <c r="F19" i="14"/>
  <c r="N69" i="1"/>
  <c r="N119" i="1" s="1"/>
  <c r="N169" i="1" s="1"/>
  <c r="N219" i="1" s="1"/>
  <c r="N269" i="1" s="1"/>
  <c r="N319" i="1" s="1"/>
  <c r="N369" i="1" s="1"/>
  <c r="N419" i="1" s="1"/>
  <c r="N469" i="1" s="1"/>
  <c r="N519" i="1" s="1"/>
  <c r="N569" i="1" s="1"/>
  <c r="N619" i="1" s="1"/>
  <c r="N669" i="1" s="1"/>
  <c r="N719" i="1" s="1"/>
  <c r="N769" i="1" s="1"/>
  <c r="N819" i="1" s="1"/>
  <c r="N869" i="1" s="1"/>
  <c r="N919" i="1" s="1"/>
  <c r="N969" i="1" s="1"/>
  <c r="C17" i="14"/>
  <c r="C67" i="14" s="1"/>
  <c r="C117" i="14" s="1"/>
  <c r="C167" i="14" s="1"/>
  <c r="C217" i="14" s="1"/>
  <c r="C267" i="14" s="1"/>
  <c r="C317" i="14" s="1"/>
  <c r="C367" i="14" s="1"/>
  <c r="C417" i="14" s="1"/>
  <c r="C467" i="14" s="1"/>
  <c r="C517" i="14" s="1"/>
  <c r="C567" i="14" s="1"/>
  <c r="C617" i="14" s="1"/>
  <c r="C667" i="14" s="1"/>
  <c r="C717" i="14" s="1"/>
  <c r="C767" i="14" s="1"/>
  <c r="C817" i="14" s="1"/>
  <c r="C867" i="14" s="1"/>
  <c r="C917" i="14" s="1"/>
  <c r="C967" i="14" s="1"/>
  <c r="K475" i="14"/>
  <c r="C475" i="14"/>
  <c r="H475" i="14"/>
  <c r="I475" i="14"/>
  <c r="F475" i="14"/>
  <c r="D475" i="14"/>
  <c r="L475" i="14"/>
  <c r="E475" i="14"/>
  <c r="B475" i="14"/>
  <c r="G475" i="14"/>
  <c r="J475" i="14"/>
  <c r="I525" i="14"/>
  <c r="K525" i="14"/>
  <c r="D525" i="14"/>
  <c r="E525" i="14"/>
  <c r="F525" i="14"/>
  <c r="J525" i="14"/>
  <c r="B525" i="14"/>
  <c r="G525" i="14"/>
  <c r="L525" i="14"/>
  <c r="H525" i="14"/>
  <c r="C525" i="14"/>
  <c r="M176" i="1"/>
  <c r="A176" i="14"/>
  <c r="D177" i="1"/>
  <c r="L177" i="1" s="1"/>
  <c r="C775" i="14"/>
  <c r="I775" i="14"/>
  <c r="D775" i="14"/>
  <c r="L775" i="14"/>
  <c r="E775" i="14"/>
  <c r="H775" i="14"/>
  <c r="G775" i="14"/>
  <c r="F775" i="14"/>
  <c r="K775" i="14"/>
  <c r="B775" i="14"/>
  <c r="J775" i="14"/>
  <c r="L575" i="14"/>
  <c r="D575" i="14"/>
  <c r="E575" i="14"/>
  <c r="C575" i="14"/>
  <c r="J575" i="14"/>
  <c r="G575" i="14"/>
  <c r="H575" i="14"/>
  <c r="I575" i="14"/>
  <c r="K575" i="14"/>
  <c r="F575" i="14"/>
  <c r="B575" i="14"/>
  <c r="I225" i="14"/>
  <c r="L225" i="14"/>
  <c r="E225" i="14"/>
  <c r="G225" i="14"/>
  <c r="C225" i="14"/>
  <c r="D225" i="14"/>
  <c r="F225" i="14"/>
  <c r="K225" i="14"/>
  <c r="H225" i="14"/>
  <c r="J225" i="14"/>
  <c r="B225" i="14"/>
  <c r="O19" i="14"/>
  <c r="AA19" i="14" s="1"/>
  <c r="AM19" i="14" s="1"/>
  <c r="AY19" i="14" s="1"/>
  <c r="C69" i="14"/>
  <c r="C119" i="14" s="1"/>
  <c r="C169" i="14" s="1"/>
  <c r="C219" i="14" s="1"/>
  <c r="C269" i="14" s="1"/>
  <c r="C319" i="14" s="1"/>
  <c r="C369" i="14" s="1"/>
  <c r="C419" i="14" s="1"/>
  <c r="C469" i="14" s="1"/>
  <c r="C519" i="14" s="1"/>
  <c r="C569" i="14" s="1"/>
  <c r="C619" i="14" s="1"/>
  <c r="C669" i="14" s="1"/>
  <c r="C719" i="14" s="1"/>
  <c r="C769" i="14" s="1"/>
  <c r="C819" i="14" s="1"/>
  <c r="C869" i="14" s="1"/>
  <c r="C919" i="14" s="1"/>
  <c r="C969" i="14" s="1"/>
  <c r="C675" i="14"/>
  <c r="D675" i="14"/>
  <c r="E675" i="14"/>
  <c r="J675" i="14"/>
  <c r="F675" i="14"/>
  <c r="L675" i="14"/>
  <c r="I675" i="14"/>
  <c r="H675" i="14"/>
  <c r="B675" i="14"/>
  <c r="K675" i="14"/>
  <c r="G675" i="14"/>
  <c r="A77" i="14"/>
  <c r="D78" i="1"/>
  <c r="L78" i="1" s="1"/>
  <c r="M77" i="1"/>
  <c r="I926" i="14"/>
  <c r="L926" i="14"/>
  <c r="H926" i="14"/>
  <c r="F926" i="14"/>
  <c r="E926" i="14"/>
  <c r="G926" i="14"/>
  <c r="J926" i="14"/>
  <c r="C926" i="14"/>
  <c r="B926" i="14"/>
  <c r="D926" i="14"/>
  <c r="K926" i="14"/>
  <c r="D128" i="1"/>
  <c r="L128" i="1" s="1"/>
  <c r="A127" i="14"/>
  <c r="M127" i="1"/>
  <c r="M877" i="1"/>
  <c r="D878" i="1"/>
  <c r="L878" i="1" s="1"/>
  <c r="A877" i="14"/>
  <c r="J725" i="14"/>
  <c r="F725" i="14"/>
  <c r="I725" i="14"/>
  <c r="L725" i="14"/>
  <c r="D725" i="14"/>
  <c r="C725" i="14"/>
  <c r="B725" i="14"/>
  <c r="H725" i="14"/>
  <c r="G725" i="14"/>
  <c r="K725" i="14"/>
  <c r="E725" i="14"/>
  <c r="A378" i="14"/>
  <c r="M378" i="1"/>
  <c r="D379" i="1"/>
  <c r="L379" i="1" s="1"/>
  <c r="E175" i="14"/>
  <c r="D175" i="14"/>
  <c r="K175" i="14"/>
  <c r="F175" i="14"/>
  <c r="J175" i="14"/>
  <c r="I175" i="14"/>
  <c r="C175" i="14"/>
  <c r="L175" i="14"/>
  <c r="B175" i="14"/>
  <c r="H175" i="14"/>
  <c r="G175" i="14"/>
  <c r="D777" i="1"/>
  <c r="L777" i="1" s="1"/>
  <c r="M776" i="1"/>
  <c r="A776" i="14"/>
  <c r="M276" i="1"/>
  <c r="A276" i="14"/>
  <c r="D277" i="1"/>
  <c r="L277" i="1" s="1"/>
  <c r="D577" i="1"/>
  <c r="L577" i="1" s="1"/>
  <c r="A576" i="14"/>
  <c r="M576" i="1"/>
  <c r="A427" i="14"/>
  <c r="D428" i="1"/>
  <c r="L428" i="1" s="1"/>
  <c r="M427" i="1"/>
  <c r="A976" i="14"/>
  <c r="D977" i="1"/>
  <c r="L977" i="1" s="1"/>
  <c r="M976" i="1"/>
  <c r="C76" i="14"/>
  <c r="I76" i="14"/>
  <c r="J76" i="14"/>
  <c r="L76" i="14"/>
  <c r="G76" i="14"/>
  <c r="F76" i="14"/>
  <c r="E76" i="14"/>
  <c r="K76" i="14"/>
  <c r="D76" i="14"/>
  <c r="B76" i="14"/>
  <c r="H76" i="14"/>
  <c r="M927" i="1"/>
  <c r="D928" i="1"/>
  <c r="L928" i="1" s="1"/>
  <c r="A927" i="14"/>
  <c r="H325" i="14"/>
  <c r="B325" i="14"/>
  <c r="C325" i="14"/>
  <c r="D325" i="14"/>
  <c r="F325" i="14"/>
  <c r="L325" i="14"/>
  <c r="J325" i="14"/>
  <c r="G325" i="14"/>
  <c r="E325" i="14"/>
  <c r="K325" i="14"/>
  <c r="I325" i="14"/>
  <c r="D477" i="1"/>
  <c r="L477" i="1" s="1"/>
  <c r="A476" i="14"/>
  <c r="M476" i="1"/>
  <c r="D527" i="1"/>
  <c r="L527" i="1" s="1"/>
  <c r="M526" i="1"/>
  <c r="A526" i="14"/>
  <c r="A826" i="14"/>
  <c r="D827" i="1"/>
  <c r="L827" i="1" s="1"/>
  <c r="M826" i="1"/>
  <c r="D825" i="14"/>
  <c r="K825" i="14"/>
  <c r="B825" i="14"/>
  <c r="G825" i="14"/>
  <c r="J825" i="14"/>
  <c r="I825" i="14"/>
  <c r="H825" i="14"/>
  <c r="L825" i="14"/>
  <c r="F825" i="14"/>
  <c r="E825" i="14"/>
  <c r="C825" i="14"/>
  <c r="K377" i="14"/>
  <c r="I377" i="14"/>
  <c r="B377" i="14"/>
  <c r="C377" i="14"/>
  <c r="F377" i="14"/>
  <c r="J377" i="14"/>
  <c r="E377" i="14"/>
  <c r="H377" i="14"/>
  <c r="L377" i="14"/>
  <c r="D377" i="14"/>
  <c r="G377" i="14"/>
  <c r="L67" i="14"/>
  <c r="L117" i="14" s="1"/>
  <c r="L167" i="14" s="1"/>
  <c r="L217" i="14" s="1"/>
  <c r="L267" i="14" s="1"/>
  <c r="L317" i="14" s="1"/>
  <c r="L367" i="14" s="1"/>
  <c r="L417" i="14" s="1"/>
  <c r="L467" i="14" s="1"/>
  <c r="L517" i="14" s="1"/>
  <c r="L567" i="14" s="1"/>
  <c r="L617" i="14" s="1"/>
  <c r="L667" i="14" s="1"/>
  <c r="L717" i="14" s="1"/>
  <c r="L767" i="14" s="1"/>
  <c r="L817" i="14" s="1"/>
  <c r="L867" i="14" s="1"/>
  <c r="L917" i="14" s="1"/>
  <c r="L967" i="14" s="1"/>
  <c r="L1010" i="14"/>
  <c r="L1026" i="14" s="1"/>
  <c r="L1040" i="14" s="1"/>
  <c r="H426" i="14"/>
  <c r="F426" i="14"/>
  <c r="B426" i="14"/>
  <c r="L426" i="14"/>
  <c r="D426" i="14"/>
  <c r="J426" i="14"/>
  <c r="K426" i="14"/>
  <c r="E426" i="14"/>
  <c r="C426" i="14"/>
  <c r="I426" i="14"/>
  <c r="G426" i="14"/>
  <c r="S19" i="1"/>
  <c r="T19" i="1" s="1"/>
  <c r="L69" i="1"/>
  <c r="L119" i="1" s="1"/>
  <c r="L169" i="1" s="1"/>
  <c r="L219" i="1" s="1"/>
  <c r="L269" i="1" s="1"/>
  <c r="L319" i="1" s="1"/>
  <c r="L369" i="1" s="1"/>
  <c r="L419" i="1" s="1"/>
  <c r="L469" i="1" s="1"/>
  <c r="L519" i="1" s="1"/>
  <c r="L569" i="1" s="1"/>
  <c r="L619" i="1" s="1"/>
  <c r="L669" i="1" s="1"/>
  <c r="L719" i="1" s="1"/>
  <c r="L769" i="1" s="1"/>
  <c r="L819" i="1" s="1"/>
  <c r="L869" i="1" s="1"/>
  <c r="L919" i="1" s="1"/>
  <c r="L969" i="1" s="1"/>
  <c r="D19" i="14"/>
  <c r="M676" i="1"/>
  <c r="D677" i="1"/>
  <c r="L677" i="1" s="1"/>
  <c r="A676" i="14"/>
  <c r="A326" i="14"/>
  <c r="D327" i="1"/>
  <c r="L327" i="1" s="1"/>
  <c r="M326" i="1"/>
  <c r="H126" i="14"/>
  <c r="K126" i="14"/>
  <c r="L126" i="14"/>
  <c r="B126" i="14"/>
  <c r="J126" i="14"/>
  <c r="G126" i="14"/>
  <c r="E126" i="14"/>
  <c r="F126" i="14"/>
  <c r="I126" i="14"/>
  <c r="C126" i="14"/>
  <c r="D126" i="14"/>
  <c r="B876" i="14"/>
  <c r="J876" i="14"/>
  <c r="G876" i="14"/>
  <c r="C876" i="14"/>
  <c r="I876" i="14"/>
  <c r="F876" i="14"/>
  <c r="E876" i="14"/>
  <c r="H876" i="14"/>
  <c r="L876" i="14"/>
  <c r="D876" i="14"/>
  <c r="K876" i="14"/>
  <c r="D727" i="1"/>
  <c r="L727" i="1" s="1"/>
  <c r="M726" i="1"/>
  <c r="A726" i="14"/>
  <c r="L275" i="14"/>
  <c r="B275" i="14"/>
  <c r="K275" i="14"/>
  <c r="G275" i="14"/>
  <c r="E275" i="14"/>
  <c r="H275" i="14"/>
  <c r="D275" i="14"/>
  <c r="C275" i="14"/>
  <c r="I275" i="14"/>
  <c r="J275" i="14"/>
  <c r="F275" i="14"/>
  <c r="M226" i="1"/>
  <c r="A226" i="14"/>
  <c r="D227" i="1"/>
  <c r="L227" i="1" s="1"/>
  <c r="H975" i="14"/>
  <c r="I975" i="14"/>
  <c r="B975" i="14"/>
  <c r="J975" i="14"/>
  <c r="G975" i="14"/>
  <c r="D975" i="14"/>
  <c r="C975" i="14"/>
  <c r="K975" i="14"/>
  <c r="F975" i="14"/>
  <c r="L975" i="14"/>
  <c r="E975" i="14"/>
  <c r="L556" i="14"/>
  <c r="T606" i="1"/>
  <c r="D605" i="1" s="1"/>
  <c r="L627" i="1" l="1"/>
  <c r="M627" i="1" s="1"/>
  <c r="A627" i="14"/>
  <c r="D628" i="1"/>
  <c r="H626" i="14"/>
  <c r="E626" i="14"/>
  <c r="L626" i="14"/>
  <c r="K626" i="14"/>
  <c r="I626" i="14"/>
  <c r="J626" i="14"/>
  <c r="D626" i="14"/>
  <c r="C626" i="14"/>
  <c r="G626" i="14"/>
  <c r="B626" i="14"/>
  <c r="F626" i="14"/>
  <c r="E26" i="14"/>
  <c r="H26" i="14"/>
  <c r="A27" i="14"/>
  <c r="J27" i="14" s="1"/>
  <c r="D28" i="1"/>
  <c r="L28" i="1" s="1"/>
  <c r="M28" i="1" s="1"/>
  <c r="J26" i="14"/>
  <c r="D26" i="14"/>
  <c r="I26" i="14"/>
  <c r="B26" i="14"/>
  <c r="C1010" i="14"/>
  <c r="C1026" i="14" s="1"/>
  <c r="C1040" i="14" s="1"/>
  <c r="C26" i="14"/>
  <c r="K26" i="14"/>
  <c r="F26" i="14"/>
  <c r="G26" i="14"/>
  <c r="F69" i="14"/>
  <c r="F119" i="14" s="1"/>
  <c r="F169" i="14" s="1"/>
  <c r="F219" i="14" s="1"/>
  <c r="F269" i="14" s="1"/>
  <c r="F319" i="14" s="1"/>
  <c r="F369" i="14" s="1"/>
  <c r="F419" i="14" s="1"/>
  <c r="F469" i="14" s="1"/>
  <c r="F519" i="14" s="1"/>
  <c r="F569" i="14" s="1"/>
  <c r="F619" i="14" s="1"/>
  <c r="F669" i="14" s="1"/>
  <c r="F719" i="14" s="1"/>
  <c r="F769" i="14" s="1"/>
  <c r="F819" i="14" s="1"/>
  <c r="F869" i="14" s="1"/>
  <c r="F919" i="14" s="1"/>
  <c r="F969" i="14" s="1"/>
  <c r="R19" i="14"/>
  <c r="AD19" i="14" s="1"/>
  <c r="AP19" i="14" s="1"/>
  <c r="BB19" i="14" s="1"/>
  <c r="D578" i="1"/>
  <c r="L578" i="1" s="1"/>
  <c r="A577" i="14"/>
  <c r="M577" i="1"/>
  <c r="H127" i="14"/>
  <c r="G127" i="14"/>
  <c r="J127" i="14"/>
  <c r="D127" i="14"/>
  <c r="F127" i="14"/>
  <c r="E127" i="14"/>
  <c r="C127" i="14"/>
  <c r="L127" i="14"/>
  <c r="K127" i="14"/>
  <c r="B127" i="14"/>
  <c r="I127" i="14"/>
  <c r="H326" i="14"/>
  <c r="C326" i="14"/>
  <c r="I326" i="14"/>
  <c r="E326" i="14"/>
  <c r="G326" i="14"/>
  <c r="K326" i="14"/>
  <c r="L326" i="14"/>
  <c r="B326" i="14"/>
  <c r="D326" i="14"/>
  <c r="F326" i="14"/>
  <c r="J326" i="14"/>
  <c r="F676" i="14"/>
  <c r="J676" i="14"/>
  <c r="G676" i="14"/>
  <c r="K676" i="14"/>
  <c r="I676" i="14"/>
  <c r="B676" i="14"/>
  <c r="C676" i="14"/>
  <c r="D676" i="14"/>
  <c r="H676" i="14"/>
  <c r="E676" i="14"/>
  <c r="L676" i="14"/>
  <c r="K19" i="14"/>
  <c r="S69" i="1"/>
  <c r="S119" i="1" s="1"/>
  <c r="S169" i="1" s="1"/>
  <c r="S219" i="1" s="1"/>
  <c r="S269" i="1" s="1"/>
  <c r="S319" i="1" s="1"/>
  <c r="S369" i="1" s="1"/>
  <c r="S419" i="1" s="1"/>
  <c r="S469" i="1" s="1"/>
  <c r="S519" i="1" s="1"/>
  <c r="S569" i="1" s="1"/>
  <c r="S619" i="1" s="1"/>
  <c r="S669" i="1" s="1"/>
  <c r="S719" i="1" s="1"/>
  <c r="S769" i="1" s="1"/>
  <c r="S819" i="1" s="1"/>
  <c r="S869" i="1" s="1"/>
  <c r="S919" i="1" s="1"/>
  <c r="S969" i="1" s="1"/>
  <c r="B826" i="14"/>
  <c r="L826" i="14"/>
  <c r="H826" i="14"/>
  <c r="K826" i="14"/>
  <c r="D826" i="14"/>
  <c r="I826" i="14"/>
  <c r="F826" i="14"/>
  <c r="E826" i="14"/>
  <c r="G826" i="14"/>
  <c r="J826" i="14"/>
  <c r="C826" i="14"/>
  <c r="M477" i="1"/>
  <c r="A477" i="14"/>
  <c r="D478" i="1"/>
  <c r="L478" i="1" s="1"/>
  <c r="D929" i="1"/>
  <c r="L929" i="1" s="1"/>
  <c r="M928" i="1"/>
  <c r="A928" i="14"/>
  <c r="D978" i="1"/>
  <c r="L978" i="1" s="1"/>
  <c r="M977" i="1"/>
  <c r="A977" i="14"/>
  <c r="G276" i="14"/>
  <c r="E276" i="14"/>
  <c r="C276" i="14"/>
  <c r="B276" i="14"/>
  <c r="J276" i="14"/>
  <c r="K276" i="14"/>
  <c r="H276" i="14"/>
  <c r="D276" i="14"/>
  <c r="I276" i="14"/>
  <c r="F276" i="14"/>
  <c r="L276" i="14"/>
  <c r="A379" i="14"/>
  <c r="M379" i="1"/>
  <c r="D380" i="1"/>
  <c r="L380" i="1" s="1"/>
  <c r="I378" i="14"/>
  <c r="G378" i="14"/>
  <c r="J378" i="14"/>
  <c r="H378" i="14"/>
  <c r="B378" i="14"/>
  <c r="L378" i="14"/>
  <c r="D378" i="14"/>
  <c r="E378" i="14"/>
  <c r="K378" i="14"/>
  <c r="F378" i="14"/>
  <c r="C378" i="14"/>
  <c r="A878" i="14"/>
  <c r="M878" i="1"/>
  <c r="D879" i="1"/>
  <c r="L879" i="1" s="1"/>
  <c r="D129" i="1"/>
  <c r="L129" i="1" s="1"/>
  <c r="M128" i="1"/>
  <c r="A128" i="14"/>
  <c r="K77" i="14"/>
  <c r="E77" i="14"/>
  <c r="L77" i="14"/>
  <c r="C77" i="14"/>
  <c r="J77" i="14"/>
  <c r="H77" i="14"/>
  <c r="I77" i="14"/>
  <c r="G77" i="14"/>
  <c r="F77" i="14"/>
  <c r="B77" i="14"/>
  <c r="D77" i="14"/>
  <c r="F176" i="14"/>
  <c r="H176" i="14"/>
  <c r="I176" i="14"/>
  <c r="B176" i="14"/>
  <c r="J176" i="14"/>
  <c r="L176" i="14"/>
  <c r="C176" i="14"/>
  <c r="G176" i="14"/>
  <c r="D176" i="14"/>
  <c r="K176" i="14"/>
  <c r="E176" i="14"/>
  <c r="A227" i="14"/>
  <c r="M227" i="1"/>
  <c r="D228" i="1"/>
  <c r="L228" i="1" s="1"/>
  <c r="L726" i="14"/>
  <c r="E726" i="14"/>
  <c r="J726" i="14"/>
  <c r="G726" i="14"/>
  <c r="F726" i="14"/>
  <c r="D726" i="14"/>
  <c r="H726" i="14"/>
  <c r="I726" i="14"/>
  <c r="B726" i="14"/>
  <c r="K726" i="14"/>
  <c r="C726" i="14"/>
  <c r="A327" i="14"/>
  <c r="D328" i="1"/>
  <c r="L328" i="1" s="1"/>
  <c r="M327" i="1"/>
  <c r="E526" i="14"/>
  <c r="K526" i="14"/>
  <c r="D526" i="14"/>
  <c r="C526" i="14"/>
  <c r="G526" i="14"/>
  <c r="F526" i="14"/>
  <c r="B526" i="14"/>
  <c r="L526" i="14"/>
  <c r="I526" i="14"/>
  <c r="J526" i="14"/>
  <c r="H526" i="14"/>
  <c r="K476" i="14"/>
  <c r="H476" i="14"/>
  <c r="C476" i="14"/>
  <c r="G476" i="14"/>
  <c r="F476" i="14"/>
  <c r="D476" i="14"/>
  <c r="I476" i="14"/>
  <c r="E476" i="14"/>
  <c r="B476" i="14"/>
  <c r="J476" i="14"/>
  <c r="L476" i="14"/>
  <c r="B927" i="14"/>
  <c r="L927" i="14"/>
  <c r="G927" i="14"/>
  <c r="H927" i="14"/>
  <c r="D927" i="14"/>
  <c r="J927" i="14"/>
  <c r="F927" i="14"/>
  <c r="K927" i="14"/>
  <c r="C927" i="14"/>
  <c r="I927" i="14"/>
  <c r="E927" i="14"/>
  <c r="T69" i="1"/>
  <c r="T119" i="1" s="1"/>
  <c r="T169" i="1" s="1"/>
  <c r="T219" i="1" s="1"/>
  <c r="T269" i="1" s="1"/>
  <c r="T319" i="1" s="1"/>
  <c r="T369" i="1" s="1"/>
  <c r="T419" i="1" s="1"/>
  <c r="T469" i="1" s="1"/>
  <c r="T519" i="1" s="1"/>
  <c r="T569" i="1" s="1"/>
  <c r="T619" i="1" s="1"/>
  <c r="T669" i="1" s="1"/>
  <c r="T719" i="1" s="1"/>
  <c r="T769" i="1" s="1"/>
  <c r="T819" i="1" s="1"/>
  <c r="T869" i="1" s="1"/>
  <c r="T919" i="1" s="1"/>
  <c r="T969" i="1" s="1"/>
  <c r="L19" i="14"/>
  <c r="G226" i="14"/>
  <c r="J226" i="14"/>
  <c r="D226" i="14"/>
  <c r="K226" i="14"/>
  <c r="L226" i="14"/>
  <c r="C226" i="14"/>
  <c r="I226" i="14"/>
  <c r="H226" i="14"/>
  <c r="E226" i="14"/>
  <c r="B226" i="14"/>
  <c r="F226" i="14"/>
  <c r="P19" i="14"/>
  <c r="AB19" i="14" s="1"/>
  <c r="AN19" i="14" s="1"/>
  <c r="AZ19" i="14" s="1"/>
  <c r="D69" i="14"/>
  <c r="D119" i="14" s="1"/>
  <c r="D169" i="14" s="1"/>
  <c r="D219" i="14" s="1"/>
  <c r="D269" i="14" s="1"/>
  <c r="D319" i="14" s="1"/>
  <c r="D369" i="14" s="1"/>
  <c r="D419" i="14" s="1"/>
  <c r="D469" i="14" s="1"/>
  <c r="D519" i="14" s="1"/>
  <c r="D569" i="14" s="1"/>
  <c r="D619" i="14" s="1"/>
  <c r="D669" i="14" s="1"/>
  <c r="D719" i="14" s="1"/>
  <c r="D769" i="14" s="1"/>
  <c r="D819" i="14" s="1"/>
  <c r="D869" i="14" s="1"/>
  <c r="D919" i="14" s="1"/>
  <c r="D969" i="14" s="1"/>
  <c r="D528" i="1"/>
  <c r="L528" i="1" s="1"/>
  <c r="M527" i="1"/>
  <c r="A527" i="14"/>
  <c r="A428" i="14"/>
  <c r="M428" i="1"/>
  <c r="D429" i="1"/>
  <c r="L429" i="1" s="1"/>
  <c r="E576" i="14"/>
  <c r="K576" i="14"/>
  <c r="G576" i="14"/>
  <c r="H576" i="14"/>
  <c r="I576" i="14"/>
  <c r="J576" i="14"/>
  <c r="C576" i="14"/>
  <c r="B576" i="14"/>
  <c r="L576" i="14"/>
  <c r="F576" i="14"/>
  <c r="D576" i="14"/>
  <c r="D778" i="1"/>
  <c r="L778" i="1" s="1"/>
  <c r="M777" i="1"/>
  <c r="A777" i="14"/>
  <c r="A727" i="14"/>
  <c r="M727" i="1"/>
  <c r="D728" i="1"/>
  <c r="L728" i="1" s="1"/>
  <c r="D678" i="1"/>
  <c r="L678" i="1" s="1"/>
  <c r="A677" i="14"/>
  <c r="M677" i="1"/>
  <c r="D828" i="1"/>
  <c r="L828" i="1" s="1"/>
  <c r="A827" i="14"/>
  <c r="M827" i="1"/>
  <c r="E976" i="14"/>
  <c r="G976" i="14"/>
  <c r="F976" i="14"/>
  <c r="B976" i="14"/>
  <c r="H976" i="14"/>
  <c r="C976" i="14"/>
  <c r="J976" i="14"/>
  <c r="L976" i="14"/>
  <c r="K976" i="14"/>
  <c r="I976" i="14"/>
  <c r="D976" i="14"/>
  <c r="J427" i="14"/>
  <c r="B427" i="14"/>
  <c r="E427" i="14"/>
  <c r="I427" i="14"/>
  <c r="F427" i="14"/>
  <c r="L427" i="14"/>
  <c r="C427" i="14"/>
  <c r="H427" i="14"/>
  <c r="K427" i="14"/>
  <c r="D427" i="14"/>
  <c r="G427" i="14"/>
  <c r="M277" i="1"/>
  <c r="D278" i="1"/>
  <c r="L278" i="1" s="1"/>
  <c r="A277" i="14"/>
  <c r="B776" i="14"/>
  <c r="K776" i="14"/>
  <c r="C776" i="14"/>
  <c r="L776" i="14"/>
  <c r="J776" i="14"/>
  <c r="H776" i="14"/>
  <c r="D776" i="14"/>
  <c r="F776" i="14"/>
  <c r="G776" i="14"/>
  <c r="I776" i="14"/>
  <c r="E776" i="14"/>
  <c r="G877" i="14"/>
  <c r="C877" i="14"/>
  <c r="F877" i="14"/>
  <c r="K877" i="14"/>
  <c r="H877" i="14"/>
  <c r="B877" i="14"/>
  <c r="J877" i="14"/>
  <c r="E877" i="14"/>
  <c r="L877" i="14"/>
  <c r="D877" i="14"/>
  <c r="I877" i="14"/>
  <c r="M78" i="1"/>
  <c r="A78" i="14"/>
  <c r="D79" i="1"/>
  <c r="L79" i="1" s="1"/>
  <c r="D178" i="1"/>
  <c r="L178" i="1" s="1"/>
  <c r="A177" i="14"/>
  <c r="M177" i="1"/>
  <c r="L606" i="14"/>
  <c r="T656" i="1"/>
  <c r="D655" i="1" s="1"/>
  <c r="L628" i="1" l="1"/>
  <c r="M628" i="1" s="1"/>
  <c r="D629" i="1"/>
  <c r="A628" i="14"/>
  <c r="L627" i="14"/>
  <c r="C627" i="14"/>
  <c r="F627" i="14"/>
  <c r="E627" i="14"/>
  <c r="H627" i="14"/>
  <c r="G627" i="14"/>
  <c r="K627" i="14"/>
  <c r="B627" i="14"/>
  <c r="I627" i="14"/>
  <c r="J627" i="14"/>
  <c r="D627" i="14"/>
  <c r="K27" i="14"/>
  <c r="D27" i="14"/>
  <c r="A28" i="14"/>
  <c r="K28" i="14" s="1"/>
  <c r="F27" i="14"/>
  <c r="L27" i="14"/>
  <c r="D29" i="1"/>
  <c r="L29" i="1" s="1"/>
  <c r="M29" i="1" s="1"/>
  <c r="E27" i="14"/>
  <c r="B27" i="14"/>
  <c r="I27" i="14"/>
  <c r="G27" i="14"/>
  <c r="C27" i="14"/>
  <c r="H27" i="14"/>
  <c r="M79" i="1"/>
  <c r="A79" i="14"/>
  <c r="D80" i="1"/>
  <c r="L80" i="1" s="1"/>
  <c r="F827" i="14"/>
  <c r="D827" i="14"/>
  <c r="J827" i="14"/>
  <c r="G827" i="14"/>
  <c r="H827" i="14"/>
  <c r="K827" i="14"/>
  <c r="C827" i="14"/>
  <c r="L827" i="14"/>
  <c r="E827" i="14"/>
  <c r="I827" i="14"/>
  <c r="B827" i="14"/>
  <c r="J227" i="14"/>
  <c r="L227" i="14"/>
  <c r="K227" i="14"/>
  <c r="F227" i="14"/>
  <c r="I227" i="14"/>
  <c r="G227" i="14"/>
  <c r="C227" i="14"/>
  <c r="E227" i="14"/>
  <c r="H227" i="14"/>
  <c r="D227" i="14"/>
  <c r="B227" i="14"/>
  <c r="D130" i="1"/>
  <c r="L130" i="1" s="1"/>
  <c r="M129" i="1"/>
  <c r="A129" i="14"/>
  <c r="K928" i="14"/>
  <c r="B928" i="14"/>
  <c r="I928" i="14"/>
  <c r="H928" i="14"/>
  <c r="E928" i="14"/>
  <c r="F928" i="14"/>
  <c r="L928" i="14"/>
  <c r="J928" i="14"/>
  <c r="G928" i="14"/>
  <c r="C928" i="14"/>
  <c r="D928" i="14"/>
  <c r="F577" i="14"/>
  <c r="C577" i="14"/>
  <c r="E577" i="14"/>
  <c r="D577" i="14"/>
  <c r="G577" i="14"/>
  <c r="I577" i="14"/>
  <c r="B577" i="14"/>
  <c r="K577" i="14"/>
  <c r="J577" i="14"/>
  <c r="L577" i="14"/>
  <c r="H577" i="14"/>
  <c r="L177" i="14"/>
  <c r="C177" i="14"/>
  <c r="B177" i="14"/>
  <c r="G177" i="14"/>
  <c r="K177" i="14"/>
  <c r="I177" i="14"/>
  <c r="F177" i="14"/>
  <c r="J177" i="14"/>
  <c r="D177" i="14"/>
  <c r="E177" i="14"/>
  <c r="H177" i="14"/>
  <c r="D829" i="1"/>
  <c r="L829" i="1" s="1"/>
  <c r="M828" i="1"/>
  <c r="A828" i="14"/>
  <c r="M728" i="1"/>
  <c r="D729" i="1"/>
  <c r="L729" i="1" s="1"/>
  <c r="A728" i="14"/>
  <c r="D777" i="14"/>
  <c r="J777" i="14"/>
  <c r="F777" i="14"/>
  <c r="I777" i="14"/>
  <c r="C777" i="14"/>
  <c r="L777" i="14"/>
  <c r="B777" i="14"/>
  <c r="H777" i="14"/>
  <c r="G777" i="14"/>
  <c r="E777" i="14"/>
  <c r="K777" i="14"/>
  <c r="C28" i="14"/>
  <c r="X19" i="14"/>
  <c r="AJ19" i="14" s="1"/>
  <c r="AV19" i="14" s="1"/>
  <c r="BH19" i="14" s="1"/>
  <c r="L69" i="14"/>
  <c r="L119" i="14" s="1"/>
  <c r="L169" i="14" s="1"/>
  <c r="L219" i="14" s="1"/>
  <c r="L269" i="14" s="1"/>
  <c r="L319" i="14" s="1"/>
  <c r="L369" i="14" s="1"/>
  <c r="L419" i="14" s="1"/>
  <c r="L469" i="14" s="1"/>
  <c r="L519" i="14" s="1"/>
  <c r="L569" i="14" s="1"/>
  <c r="L619" i="14" s="1"/>
  <c r="L669" i="14" s="1"/>
  <c r="L719" i="14" s="1"/>
  <c r="L769" i="14" s="1"/>
  <c r="L819" i="14" s="1"/>
  <c r="L869" i="14" s="1"/>
  <c r="L919" i="14" s="1"/>
  <c r="L969" i="14" s="1"/>
  <c r="D229" i="1"/>
  <c r="L229" i="1" s="1"/>
  <c r="M228" i="1"/>
  <c r="A228" i="14"/>
  <c r="C128" i="14"/>
  <c r="B128" i="14"/>
  <c r="D128" i="14"/>
  <c r="F128" i="14"/>
  <c r="L128" i="14"/>
  <c r="E128" i="14"/>
  <c r="I128" i="14"/>
  <c r="G128" i="14"/>
  <c r="J128" i="14"/>
  <c r="H128" i="14"/>
  <c r="K128" i="14"/>
  <c r="M879" i="1"/>
  <c r="D880" i="1"/>
  <c r="L880" i="1" s="1"/>
  <c r="A879" i="14"/>
  <c r="H379" i="14"/>
  <c r="L379" i="14"/>
  <c r="F379" i="14"/>
  <c r="C379" i="14"/>
  <c r="J379" i="14"/>
  <c r="D379" i="14"/>
  <c r="E379" i="14"/>
  <c r="B379" i="14"/>
  <c r="I379" i="14"/>
  <c r="K379" i="14"/>
  <c r="G379" i="14"/>
  <c r="D477" i="14"/>
  <c r="J477" i="14"/>
  <c r="K477" i="14"/>
  <c r="C477" i="14"/>
  <c r="L477" i="14"/>
  <c r="E477" i="14"/>
  <c r="H477" i="14"/>
  <c r="I477" i="14"/>
  <c r="F477" i="14"/>
  <c r="G477" i="14"/>
  <c r="B477" i="14"/>
  <c r="M578" i="1"/>
  <c r="D579" i="1"/>
  <c r="L579" i="1" s="1"/>
  <c r="A578" i="14"/>
  <c r="D279" i="1"/>
  <c r="L279" i="1" s="1"/>
  <c r="M278" i="1"/>
  <c r="A278" i="14"/>
  <c r="I727" i="14"/>
  <c r="E727" i="14"/>
  <c r="D727" i="14"/>
  <c r="B727" i="14"/>
  <c r="F727" i="14"/>
  <c r="H727" i="14"/>
  <c r="G727" i="14"/>
  <c r="L727" i="14"/>
  <c r="C727" i="14"/>
  <c r="J727" i="14"/>
  <c r="K727" i="14"/>
  <c r="A429" i="14"/>
  <c r="D430" i="1"/>
  <c r="L430" i="1" s="1"/>
  <c r="M429" i="1"/>
  <c r="F878" i="14"/>
  <c r="E878" i="14"/>
  <c r="C878" i="14"/>
  <c r="B878" i="14"/>
  <c r="G878" i="14"/>
  <c r="J878" i="14"/>
  <c r="D878" i="14"/>
  <c r="K878" i="14"/>
  <c r="I878" i="14"/>
  <c r="L878" i="14"/>
  <c r="H878" i="14"/>
  <c r="D479" i="1"/>
  <c r="L479" i="1" s="1"/>
  <c r="M478" i="1"/>
  <c r="A478" i="14"/>
  <c r="G277" i="14"/>
  <c r="J277" i="14"/>
  <c r="F277" i="14"/>
  <c r="C277" i="14"/>
  <c r="I277" i="14"/>
  <c r="E277" i="14"/>
  <c r="K277" i="14"/>
  <c r="L277" i="14"/>
  <c r="D277" i="14"/>
  <c r="B277" i="14"/>
  <c r="H277" i="14"/>
  <c r="J677" i="14"/>
  <c r="I677" i="14"/>
  <c r="C677" i="14"/>
  <c r="F677" i="14"/>
  <c r="B677" i="14"/>
  <c r="G677" i="14"/>
  <c r="L677" i="14"/>
  <c r="E677" i="14"/>
  <c r="D677" i="14"/>
  <c r="K677" i="14"/>
  <c r="H677" i="14"/>
  <c r="J428" i="14"/>
  <c r="E428" i="14"/>
  <c r="K428" i="14"/>
  <c r="B428" i="14"/>
  <c r="G428" i="14"/>
  <c r="F428" i="14"/>
  <c r="I428" i="14"/>
  <c r="D428" i="14"/>
  <c r="L428" i="14"/>
  <c r="H428" i="14"/>
  <c r="C428" i="14"/>
  <c r="L527" i="14"/>
  <c r="B527" i="14"/>
  <c r="C527" i="14"/>
  <c r="E527" i="14"/>
  <c r="I527" i="14"/>
  <c r="K527" i="14"/>
  <c r="H527" i="14"/>
  <c r="J527" i="14"/>
  <c r="D527" i="14"/>
  <c r="G527" i="14"/>
  <c r="F527" i="14"/>
  <c r="A528" i="14"/>
  <c r="M528" i="1"/>
  <c r="D529" i="1"/>
  <c r="L529" i="1" s="1"/>
  <c r="D329" i="1"/>
  <c r="L329" i="1" s="1"/>
  <c r="M328" i="1"/>
  <c r="A328" i="14"/>
  <c r="M380" i="1"/>
  <c r="D381" i="1"/>
  <c r="L381" i="1" s="1"/>
  <c r="A380" i="14"/>
  <c r="D977" i="14"/>
  <c r="L977" i="14"/>
  <c r="J977" i="14"/>
  <c r="H977" i="14"/>
  <c r="F977" i="14"/>
  <c r="B977" i="14"/>
  <c r="E977" i="14"/>
  <c r="K977" i="14"/>
  <c r="G977" i="14"/>
  <c r="C977" i="14"/>
  <c r="I977" i="14"/>
  <c r="D979" i="1"/>
  <c r="L979" i="1" s="1"/>
  <c r="A978" i="14"/>
  <c r="M978" i="1"/>
  <c r="A178" i="14"/>
  <c r="M178" i="1"/>
  <c r="D179" i="1"/>
  <c r="L179" i="1" s="1"/>
  <c r="F78" i="14"/>
  <c r="I78" i="14"/>
  <c r="L78" i="14"/>
  <c r="D78" i="14"/>
  <c r="K78" i="14"/>
  <c r="E78" i="14"/>
  <c r="C78" i="14"/>
  <c r="G78" i="14"/>
  <c r="J78" i="14"/>
  <c r="B78" i="14"/>
  <c r="H78" i="14"/>
  <c r="M678" i="1"/>
  <c r="D679" i="1"/>
  <c r="L679" i="1" s="1"/>
  <c r="A678" i="14"/>
  <c r="A778" i="14"/>
  <c r="D779" i="1"/>
  <c r="L779" i="1" s="1"/>
  <c r="M778" i="1"/>
  <c r="J327" i="14"/>
  <c r="L327" i="14"/>
  <c r="H327" i="14"/>
  <c r="E327" i="14"/>
  <c r="F327" i="14"/>
  <c r="G327" i="14"/>
  <c r="D327" i="14"/>
  <c r="K327" i="14"/>
  <c r="C327" i="14"/>
  <c r="B327" i="14"/>
  <c r="I327" i="14"/>
  <c r="D930" i="1"/>
  <c r="L930" i="1" s="1"/>
  <c r="M929" i="1"/>
  <c r="A929" i="14"/>
  <c r="W19" i="14"/>
  <c r="AI19" i="14" s="1"/>
  <c r="AU19" i="14" s="1"/>
  <c r="BG19" i="14" s="1"/>
  <c r="K69" i="14"/>
  <c r="K119" i="14" s="1"/>
  <c r="K169" i="14" s="1"/>
  <c r="K219" i="14" s="1"/>
  <c r="K269" i="14" s="1"/>
  <c r="K319" i="14" s="1"/>
  <c r="K369" i="14" s="1"/>
  <c r="K419" i="14" s="1"/>
  <c r="K469" i="14" s="1"/>
  <c r="K519" i="14" s="1"/>
  <c r="K569" i="14" s="1"/>
  <c r="K619" i="14" s="1"/>
  <c r="K669" i="14" s="1"/>
  <c r="K719" i="14" s="1"/>
  <c r="K769" i="14" s="1"/>
  <c r="K819" i="14" s="1"/>
  <c r="K869" i="14" s="1"/>
  <c r="K919" i="14" s="1"/>
  <c r="K969" i="14" s="1"/>
  <c r="T706" i="1"/>
  <c r="D705" i="1" s="1"/>
  <c r="L656" i="14"/>
  <c r="L629" i="1" l="1"/>
  <c r="M629" i="1" s="1"/>
  <c r="D630" i="1"/>
  <c r="A629" i="14"/>
  <c r="H28" i="14"/>
  <c r="B628" i="14"/>
  <c r="L628" i="14"/>
  <c r="F628" i="14"/>
  <c r="G628" i="14"/>
  <c r="K628" i="14"/>
  <c r="C628" i="14"/>
  <c r="E628" i="14"/>
  <c r="I628" i="14"/>
  <c r="H628" i="14"/>
  <c r="D628" i="14"/>
  <c r="J628" i="14"/>
  <c r="D30" i="1"/>
  <c r="L30" i="1" s="1"/>
  <c r="M30" i="1" s="1"/>
  <c r="E28" i="14"/>
  <c r="L28" i="14"/>
  <c r="B28" i="14"/>
  <c r="F28" i="14"/>
  <c r="I28" i="14"/>
  <c r="J28" i="14"/>
  <c r="G28" i="14"/>
  <c r="D28" i="14"/>
  <c r="A29" i="14"/>
  <c r="G29" i="14" s="1"/>
  <c r="B778" i="14"/>
  <c r="E778" i="14"/>
  <c r="K778" i="14"/>
  <c r="I778" i="14"/>
  <c r="G778" i="14"/>
  <c r="D778" i="14"/>
  <c r="L778" i="14"/>
  <c r="F778" i="14"/>
  <c r="H778" i="14"/>
  <c r="C778" i="14"/>
  <c r="J778" i="14"/>
  <c r="E178" i="14"/>
  <c r="K178" i="14"/>
  <c r="C178" i="14"/>
  <c r="D178" i="14"/>
  <c r="G178" i="14"/>
  <c r="F178" i="14"/>
  <c r="B178" i="14"/>
  <c r="I178" i="14"/>
  <c r="J178" i="14"/>
  <c r="L178" i="14"/>
  <c r="H178" i="14"/>
  <c r="E328" i="14"/>
  <c r="L328" i="14"/>
  <c r="I328" i="14"/>
  <c r="D328" i="14"/>
  <c r="J328" i="14"/>
  <c r="B328" i="14"/>
  <c r="K328" i="14"/>
  <c r="F328" i="14"/>
  <c r="G328" i="14"/>
  <c r="C328" i="14"/>
  <c r="H328" i="14"/>
  <c r="E478" i="14"/>
  <c r="F478" i="14"/>
  <c r="B478" i="14"/>
  <c r="H478" i="14"/>
  <c r="L478" i="14"/>
  <c r="D478" i="14"/>
  <c r="J478" i="14"/>
  <c r="I478" i="14"/>
  <c r="C478" i="14"/>
  <c r="G478" i="14"/>
  <c r="K478" i="14"/>
  <c r="A430" i="14"/>
  <c r="M430" i="1"/>
  <c r="D431" i="1"/>
  <c r="L431" i="1" s="1"/>
  <c r="H278" i="14"/>
  <c r="G278" i="14"/>
  <c r="I278" i="14"/>
  <c r="J278" i="14"/>
  <c r="K278" i="14"/>
  <c r="L278" i="14"/>
  <c r="E278" i="14"/>
  <c r="C278" i="14"/>
  <c r="F278" i="14"/>
  <c r="D278" i="14"/>
  <c r="B278" i="14"/>
  <c r="J578" i="14"/>
  <c r="F578" i="14"/>
  <c r="K578" i="14"/>
  <c r="D578" i="14"/>
  <c r="B578" i="14"/>
  <c r="G578" i="14"/>
  <c r="C578" i="14"/>
  <c r="E578" i="14"/>
  <c r="L578" i="14"/>
  <c r="I578" i="14"/>
  <c r="H578" i="14"/>
  <c r="K879" i="14"/>
  <c r="D879" i="14"/>
  <c r="B879" i="14"/>
  <c r="L879" i="14"/>
  <c r="C879" i="14"/>
  <c r="G879" i="14"/>
  <c r="I879" i="14"/>
  <c r="J879" i="14"/>
  <c r="E879" i="14"/>
  <c r="H879" i="14"/>
  <c r="F879" i="14"/>
  <c r="D81" i="1"/>
  <c r="L81" i="1" s="1"/>
  <c r="M80" i="1"/>
  <c r="A80" i="14"/>
  <c r="M930" i="1"/>
  <c r="D931" i="1"/>
  <c r="L931" i="1" s="1"/>
  <c r="A930" i="14"/>
  <c r="D678" i="14"/>
  <c r="E678" i="14"/>
  <c r="L678" i="14"/>
  <c r="J678" i="14"/>
  <c r="H678" i="14"/>
  <c r="I678" i="14"/>
  <c r="G678" i="14"/>
  <c r="F678" i="14"/>
  <c r="K678" i="14"/>
  <c r="B678" i="14"/>
  <c r="C678" i="14"/>
  <c r="D180" i="1"/>
  <c r="L180" i="1" s="1"/>
  <c r="M179" i="1"/>
  <c r="A179" i="14"/>
  <c r="A381" i="14"/>
  <c r="M381" i="1"/>
  <c r="D382" i="1"/>
  <c r="L382" i="1" s="1"/>
  <c r="J528" i="14"/>
  <c r="E528" i="14"/>
  <c r="D528" i="14"/>
  <c r="K528" i="14"/>
  <c r="I528" i="14"/>
  <c r="L528" i="14"/>
  <c r="C528" i="14"/>
  <c r="G528" i="14"/>
  <c r="H528" i="14"/>
  <c r="B528" i="14"/>
  <c r="F528" i="14"/>
  <c r="D31" i="1"/>
  <c r="L31" i="1" s="1"/>
  <c r="H429" i="14"/>
  <c r="E429" i="14"/>
  <c r="F429" i="14"/>
  <c r="K429" i="14"/>
  <c r="B429" i="14"/>
  <c r="G429" i="14"/>
  <c r="J429" i="14"/>
  <c r="I429" i="14"/>
  <c r="D429" i="14"/>
  <c r="L429" i="14"/>
  <c r="C429" i="14"/>
  <c r="M579" i="1"/>
  <c r="D580" i="1"/>
  <c r="L580" i="1" s="1"/>
  <c r="A579" i="14"/>
  <c r="A880" i="14"/>
  <c r="M880" i="1"/>
  <c r="D881" i="1"/>
  <c r="L881" i="1" s="1"/>
  <c r="D730" i="1"/>
  <c r="L730" i="1" s="1"/>
  <c r="A729" i="14"/>
  <c r="M729" i="1"/>
  <c r="D129" i="14"/>
  <c r="K129" i="14"/>
  <c r="C129" i="14"/>
  <c r="G129" i="14"/>
  <c r="B129" i="14"/>
  <c r="J129" i="14"/>
  <c r="H129" i="14"/>
  <c r="L129" i="14"/>
  <c r="I129" i="14"/>
  <c r="F129" i="14"/>
  <c r="E129" i="14"/>
  <c r="L929" i="14"/>
  <c r="F929" i="14"/>
  <c r="G929" i="14"/>
  <c r="K929" i="14"/>
  <c r="E929" i="14"/>
  <c r="C929" i="14"/>
  <c r="D929" i="14"/>
  <c r="I929" i="14"/>
  <c r="J929" i="14"/>
  <c r="H929" i="14"/>
  <c r="B929" i="14"/>
  <c r="D978" i="14"/>
  <c r="C978" i="14"/>
  <c r="E978" i="14"/>
  <c r="F978" i="14"/>
  <c r="H978" i="14"/>
  <c r="K978" i="14"/>
  <c r="G978" i="14"/>
  <c r="I978" i="14"/>
  <c r="L978" i="14"/>
  <c r="J978" i="14"/>
  <c r="B978" i="14"/>
  <c r="D530" i="1"/>
  <c r="L530" i="1" s="1"/>
  <c r="A529" i="14"/>
  <c r="M529" i="1"/>
  <c r="K29" i="14"/>
  <c r="E29" i="14"/>
  <c r="L29" i="14"/>
  <c r="A829" i="14"/>
  <c r="M829" i="1"/>
  <c r="D830" i="1"/>
  <c r="L830" i="1" s="1"/>
  <c r="L79" i="14"/>
  <c r="H79" i="14"/>
  <c r="I79" i="14"/>
  <c r="E79" i="14"/>
  <c r="K79" i="14"/>
  <c r="F79" i="14"/>
  <c r="D79" i="14"/>
  <c r="G79" i="14"/>
  <c r="B79" i="14"/>
  <c r="J79" i="14"/>
  <c r="C79" i="14"/>
  <c r="M779" i="1"/>
  <c r="A779" i="14"/>
  <c r="D780" i="1"/>
  <c r="L780" i="1" s="1"/>
  <c r="D680" i="1"/>
  <c r="L680" i="1" s="1"/>
  <c r="M679" i="1"/>
  <c r="A679" i="14"/>
  <c r="M979" i="1"/>
  <c r="D980" i="1"/>
  <c r="L980" i="1" s="1"/>
  <c r="A979" i="14"/>
  <c r="C380" i="14"/>
  <c r="D380" i="14"/>
  <c r="G380" i="14"/>
  <c r="F380" i="14"/>
  <c r="H380" i="14"/>
  <c r="I380" i="14"/>
  <c r="B380" i="14"/>
  <c r="J380" i="14"/>
  <c r="K380" i="14"/>
  <c r="E380" i="14"/>
  <c r="L380" i="14"/>
  <c r="M329" i="1"/>
  <c r="D330" i="1"/>
  <c r="L330" i="1" s="1"/>
  <c r="A329" i="14"/>
  <c r="D480" i="1"/>
  <c r="L480" i="1" s="1"/>
  <c r="M479" i="1"/>
  <c r="A479" i="14"/>
  <c r="M279" i="1"/>
  <c r="A279" i="14"/>
  <c r="D280" i="1"/>
  <c r="L280" i="1" s="1"/>
  <c r="F228" i="14"/>
  <c r="K228" i="14"/>
  <c r="H228" i="14"/>
  <c r="C228" i="14"/>
  <c r="L228" i="14"/>
  <c r="G228" i="14"/>
  <c r="I228" i="14"/>
  <c r="B228" i="14"/>
  <c r="D228" i="14"/>
  <c r="E228" i="14"/>
  <c r="J228" i="14"/>
  <c r="D230" i="1"/>
  <c r="L230" i="1" s="1"/>
  <c r="M229" i="1"/>
  <c r="A229" i="14"/>
  <c r="C728" i="14"/>
  <c r="G728" i="14"/>
  <c r="D728" i="14"/>
  <c r="K728" i="14"/>
  <c r="I728" i="14"/>
  <c r="F728" i="14"/>
  <c r="E728" i="14"/>
  <c r="H728" i="14"/>
  <c r="B728" i="14"/>
  <c r="J728" i="14"/>
  <c r="L728" i="14"/>
  <c r="I828" i="14"/>
  <c r="C828" i="14"/>
  <c r="L828" i="14"/>
  <c r="J828" i="14"/>
  <c r="D828" i="14"/>
  <c r="K828" i="14"/>
  <c r="H828" i="14"/>
  <c r="E828" i="14"/>
  <c r="G828" i="14"/>
  <c r="B828" i="14"/>
  <c r="F828" i="14"/>
  <c r="A130" i="14"/>
  <c r="M130" i="1"/>
  <c r="D131" i="1"/>
  <c r="L131" i="1" s="1"/>
  <c r="L706" i="14"/>
  <c r="T756" i="1"/>
  <c r="D755" i="1" s="1"/>
  <c r="A30" i="14" l="1"/>
  <c r="H629" i="14"/>
  <c r="L629" i="14"/>
  <c r="D629" i="14"/>
  <c r="C629" i="14"/>
  <c r="I629" i="14"/>
  <c r="F629" i="14"/>
  <c r="E629" i="14"/>
  <c r="B629" i="14"/>
  <c r="K629" i="14"/>
  <c r="G629" i="14"/>
  <c r="J629" i="14"/>
  <c r="L630" i="1"/>
  <c r="M630" i="1" s="1"/>
  <c r="A630" i="14"/>
  <c r="D631" i="1"/>
  <c r="F29" i="14"/>
  <c r="C29" i="14"/>
  <c r="J29" i="14"/>
  <c r="D29" i="14"/>
  <c r="I29" i="14"/>
  <c r="H29" i="14"/>
  <c r="B29" i="14"/>
  <c r="B979" i="14"/>
  <c r="L979" i="14"/>
  <c r="I979" i="14"/>
  <c r="G979" i="14"/>
  <c r="F979" i="14"/>
  <c r="J979" i="14"/>
  <c r="C979" i="14"/>
  <c r="D979" i="14"/>
  <c r="E979" i="14"/>
  <c r="K979" i="14"/>
  <c r="H979" i="14"/>
  <c r="K679" i="14"/>
  <c r="J679" i="14"/>
  <c r="F679" i="14"/>
  <c r="C679" i="14"/>
  <c r="L679" i="14"/>
  <c r="G679" i="14"/>
  <c r="I679" i="14"/>
  <c r="H679" i="14"/>
  <c r="B679" i="14"/>
  <c r="D679" i="14"/>
  <c r="E679" i="14"/>
  <c r="D581" i="1"/>
  <c r="L581" i="1" s="1"/>
  <c r="A580" i="14"/>
  <c r="M580" i="1"/>
  <c r="M180" i="1"/>
  <c r="A180" i="14"/>
  <c r="D181" i="1"/>
  <c r="L181" i="1" s="1"/>
  <c r="M931" i="1"/>
  <c r="A931" i="14"/>
  <c r="D932" i="1"/>
  <c r="L932" i="1" s="1"/>
  <c r="H130" i="14"/>
  <c r="C130" i="14"/>
  <c r="I130" i="14"/>
  <c r="D130" i="14"/>
  <c r="E130" i="14"/>
  <c r="G130" i="14"/>
  <c r="J130" i="14"/>
  <c r="F130" i="14"/>
  <c r="K130" i="14"/>
  <c r="L130" i="14"/>
  <c r="B130" i="14"/>
  <c r="A980" i="14"/>
  <c r="D981" i="1"/>
  <c r="L981" i="1" s="1"/>
  <c r="M980" i="1"/>
  <c r="M780" i="1"/>
  <c r="D781" i="1"/>
  <c r="L781" i="1" s="1"/>
  <c r="A780" i="14"/>
  <c r="D531" i="1"/>
  <c r="L531" i="1" s="1"/>
  <c r="A530" i="14"/>
  <c r="M530" i="1"/>
  <c r="C880" i="14"/>
  <c r="B880" i="14"/>
  <c r="L880" i="14"/>
  <c r="F880" i="14"/>
  <c r="J880" i="14"/>
  <c r="I880" i="14"/>
  <c r="K880" i="14"/>
  <c r="G880" i="14"/>
  <c r="D880" i="14"/>
  <c r="E880" i="14"/>
  <c r="H880" i="14"/>
  <c r="D30" i="14"/>
  <c r="I30" i="14"/>
  <c r="J30" i="14"/>
  <c r="F30" i="14"/>
  <c r="B30" i="14"/>
  <c r="C30" i="14"/>
  <c r="K30" i="14"/>
  <c r="L30" i="14"/>
  <c r="H30" i="14"/>
  <c r="G30" i="14"/>
  <c r="E30" i="14"/>
  <c r="A382" i="14"/>
  <c r="M382" i="1"/>
  <c r="D383" i="1"/>
  <c r="L383" i="1" s="1"/>
  <c r="B80" i="14"/>
  <c r="G80" i="14"/>
  <c r="K80" i="14"/>
  <c r="D80" i="14"/>
  <c r="J80" i="14"/>
  <c r="L80" i="14"/>
  <c r="H80" i="14"/>
  <c r="I80" i="14"/>
  <c r="C80" i="14"/>
  <c r="E80" i="14"/>
  <c r="F80" i="14"/>
  <c r="A131" i="14"/>
  <c r="M131" i="1"/>
  <c r="D132" i="1"/>
  <c r="L132" i="1" s="1"/>
  <c r="M280" i="1"/>
  <c r="D281" i="1"/>
  <c r="L281" i="1" s="1"/>
  <c r="A280" i="14"/>
  <c r="I479" i="14"/>
  <c r="J479" i="14"/>
  <c r="G479" i="14"/>
  <c r="L479" i="14"/>
  <c r="K479" i="14"/>
  <c r="H479" i="14"/>
  <c r="C479" i="14"/>
  <c r="E479" i="14"/>
  <c r="D479" i="14"/>
  <c r="F479" i="14"/>
  <c r="B479" i="14"/>
  <c r="A480" i="14"/>
  <c r="D481" i="1"/>
  <c r="L481" i="1" s="1"/>
  <c r="M480" i="1"/>
  <c r="B329" i="14"/>
  <c r="F329" i="14"/>
  <c r="D329" i="14"/>
  <c r="H329" i="14"/>
  <c r="C329" i="14"/>
  <c r="K329" i="14"/>
  <c r="G329" i="14"/>
  <c r="J329" i="14"/>
  <c r="I329" i="14"/>
  <c r="E329" i="14"/>
  <c r="L329" i="14"/>
  <c r="B829" i="14"/>
  <c r="I829" i="14"/>
  <c r="J829" i="14"/>
  <c r="H829" i="14"/>
  <c r="E829" i="14"/>
  <c r="L829" i="14"/>
  <c r="F829" i="14"/>
  <c r="C829" i="14"/>
  <c r="K829" i="14"/>
  <c r="G829" i="14"/>
  <c r="D829" i="14"/>
  <c r="M730" i="1"/>
  <c r="A730" i="14"/>
  <c r="D731" i="1"/>
  <c r="L731" i="1" s="1"/>
  <c r="E179" i="14"/>
  <c r="C179" i="14"/>
  <c r="I179" i="14"/>
  <c r="K179" i="14"/>
  <c r="B179" i="14"/>
  <c r="H179" i="14"/>
  <c r="F179" i="14"/>
  <c r="G179" i="14"/>
  <c r="D179" i="14"/>
  <c r="J179" i="14"/>
  <c r="L179" i="14"/>
  <c r="F930" i="14"/>
  <c r="D930" i="14"/>
  <c r="E930" i="14"/>
  <c r="K930" i="14"/>
  <c r="L930" i="14"/>
  <c r="C930" i="14"/>
  <c r="H930" i="14"/>
  <c r="B930" i="14"/>
  <c r="J930" i="14"/>
  <c r="I930" i="14"/>
  <c r="G930" i="14"/>
  <c r="D229" i="14"/>
  <c r="G229" i="14"/>
  <c r="F229" i="14"/>
  <c r="K229" i="14"/>
  <c r="H229" i="14"/>
  <c r="J229" i="14"/>
  <c r="E229" i="14"/>
  <c r="I229" i="14"/>
  <c r="L229" i="14"/>
  <c r="B229" i="14"/>
  <c r="C229" i="14"/>
  <c r="D231" i="1"/>
  <c r="L231" i="1" s="1"/>
  <c r="M230" i="1"/>
  <c r="A230" i="14"/>
  <c r="I279" i="14"/>
  <c r="K279" i="14"/>
  <c r="J279" i="14"/>
  <c r="L279" i="14"/>
  <c r="C279" i="14"/>
  <c r="E279" i="14"/>
  <c r="D279" i="14"/>
  <c r="F279" i="14"/>
  <c r="B279" i="14"/>
  <c r="H279" i="14"/>
  <c r="G279" i="14"/>
  <c r="D331" i="1"/>
  <c r="L331" i="1" s="1"/>
  <c r="A330" i="14"/>
  <c r="M330" i="1"/>
  <c r="M680" i="1"/>
  <c r="A680" i="14"/>
  <c r="D681" i="1"/>
  <c r="L681" i="1" s="1"/>
  <c r="J779" i="14"/>
  <c r="D779" i="14"/>
  <c r="I779" i="14"/>
  <c r="G779" i="14"/>
  <c r="L779" i="14"/>
  <c r="E779" i="14"/>
  <c r="H779" i="14"/>
  <c r="C779" i="14"/>
  <c r="K779" i="14"/>
  <c r="B779" i="14"/>
  <c r="F779" i="14"/>
  <c r="A830" i="14"/>
  <c r="D831" i="1"/>
  <c r="L831" i="1" s="1"/>
  <c r="M830" i="1"/>
  <c r="H529" i="14"/>
  <c r="I529" i="14"/>
  <c r="F529" i="14"/>
  <c r="D529" i="14"/>
  <c r="J529" i="14"/>
  <c r="C529" i="14"/>
  <c r="K529" i="14"/>
  <c r="B529" i="14"/>
  <c r="L529" i="14"/>
  <c r="G529" i="14"/>
  <c r="E529" i="14"/>
  <c r="L729" i="14"/>
  <c r="I729" i="14"/>
  <c r="H729" i="14"/>
  <c r="J729" i="14"/>
  <c r="C729" i="14"/>
  <c r="D729" i="14"/>
  <c r="F729" i="14"/>
  <c r="G729" i="14"/>
  <c r="K729" i="14"/>
  <c r="B729" i="14"/>
  <c r="E729" i="14"/>
  <c r="A881" i="14"/>
  <c r="D882" i="1"/>
  <c r="L882" i="1" s="1"/>
  <c r="M881" i="1"/>
  <c r="E579" i="14"/>
  <c r="J579" i="14"/>
  <c r="F579" i="14"/>
  <c r="B579" i="14"/>
  <c r="K579" i="14"/>
  <c r="I579" i="14"/>
  <c r="D579" i="14"/>
  <c r="G579" i="14"/>
  <c r="C579" i="14"/>
  <c r="H579" i="14"/>
  <c r="L579" i="14"/>
  <c r="A31" i="14"/>
  <c r="D32" i="1"/>
  <c r="L32" i="1" s="1"/>
  <c r="M31" i="1"/>
  <c r="L381" i="14"/>
  <c r="K381" i="14"/>
  <c r="I381" i="14"/>
  <c r="E381" i="14"/>
  <c r="B381" i="14"/>
  <c r="D381" i="14"/>
  <c r="J381" i="14"/>
  <c r="G381" i="14"/>
  <c r="H381" i="14"/>
  <c r="C381" i="14"/>
  <c r="F381" i="14"/>
  <c r="M81" i="1"/>
  <c r="A81" i="14"/>
  <c r="D82" i="1"/>
  <c r="L82" i="1" s="1"/>
  <c r="D432" i="1"/>
  <c r="L432" i="1" s="1"/>
  <c r="A431" i="14"/>
  <c r="M431" i="1"/>
  <c r="E430" i="14"/>
  <c r="B430" i="14"/>
  <c r="I430" i="14"/>
  <c r="D430" i="14"/>
  <c r="H430" i="14"/>
  <c r="G430" i="14"/>
  <c r="L430" i="14"/>
  <c r="J430" i="14"/>
  <c r="K430" i="14"/>
  <c r="C430" i="14"/>
  <c r="F430" i="14"/>
  <c r="L756" i="14"/>
  <c r="T806" i="1"/>
  <c r="D805" i="1" s="1"/>
  <c r="L631" i="1" l="1"/>
  <c r="M631" i="1" s="1"/>
  <c r="A631" i="14"/>
  <c r="D632" i="1"/>
  <c r="E630" i="14"/>
  <c r="J630" i="14"/>
  <c r="H630" i="14"/>
  <c r="I630" i="14"/>
  <c r="K630" i="14"/>
  <c r="C630" i="14"/>
  <c r="L630" i="14"/>
  <c r="B630" i="14"/>
  <c r="D630" i="14"/>
  <c r="G630" i="14"/>
  <c r="F630" i="14"/>
  <c r="M432" i="1"/>
  <c r="A432" i="14"/>
  <c r="D433" i="1"/>
  <c r="L433" i="1" s="1"/>
  <c r="L81" i="14"/>
  <c r="E81" i="14"/>
  <c r="G81" i="14"/>
  <c r="J81" i="14"/>
  <c r="D81" i="14"/>
  <c r="H81" i="14"/>
  <c r="I81" i="14"/>
  <c r="C81" i="14"/>
  <c r="F81" i="14"/>
  <c r="B81" i="14"/>
  <c r="K81" i="14"/>
  <c r="I31" i="14"/>
  <c r="F31" i="14"/>
  <c r="K31" i="14"/>
  <c r="D31" i="14"/>
  <c r="B31" i="14"/>
  <c r="C31" i="14"/>
  <c r="G31" i="14"/>
  <c r="E31" i="14"/>
  <c r="L31" i="14"/>
  <c r="H31" i="14"/>
  <c r="J31" i="14"/>
  <c r="D830" i="14"/>
  <c r="E830" i="14"/>
  <c r="H830" i="14"/>
  <c r="K830" i="14"/>
  <c r="I830" i="14"/>
  <c r="C830" i="14"/>
  <c r="L830" i="14"/>
  <c r="G830" i="14"/>
  <c r="F830" i="14"/>
  <c r="J830" i="14"/>
  <c r="B830" i="14"/>
  <c r="M331" i="1"/>
  <c r="D332" i="1"/>
  <c r="L332" i="1" s="1"/>
  <c r="A331" i="14"/>
  <c r="G730" i="14"/>
  <c r="E730" i="14"/>
  <c r="F730" i="14"/>
  <c r="K730" i="14"/>
  <c r="D730" i="14"/>
  <c r="L730" i="14"/>
  <c r="H730" i="14"/>
  <c r="I730" i="14"/>
  <c r="B730" i="14"/>
  <c r="J730" i="14"/>
  <c r="C730" i="14"/>
  <c r="A281" i="14"/>
  <c r="M281" i="1"/>
  <c r="D282" i="1"/>
  <c r="L282" i="1" s="1"/>
  <c r="M132" i="1"/>
  <c r="D133" i="1"/>
  <c r="L133" i="1" s="1"/>
  <c r="A132" i="14"/>
  <c r="M531" i="1"/>
  <c r="A531" i="14"/>
  <c r="D532" i="1"/>
  <c r="L532" i="1" s="1"/>
  <c r="C980" i="14"/>
  <c r="B980" i="14"/>
  <c r="E980" i="14"/>
  <c r="I980" i="14"/>
  <c r="F980" i="14"/>
  <c r="H980" i="14"/>
  <c r="L980" i="14"/>
  <c r="D980" i="14"/>
  <c r="G980" i="14"/>
  <c r="J980" i="14"/>
  <c r="K980" i="14"/>
  <c r="B931" i="14"/>
  <c r="J931" i="14"/>
  <c r="F931" i="14"/>
  <c r="H931" i="14"/>
  <c r="D931" i="14"/>
  <c r="E931" i="14"/>
  <c r="I931" i="14"/>
  <c r="G931" i="14"/>
  <c r="K931" i="14"/>
  <c r="C931" i="14"/>
  <c r="L931" i="14"/>
  <c r="M581" i="1"/>
  <c r="D582" i="1"/>
  <c r="L582" i="1" s="1"/>
  <c r="A581" i="14"/>
  <c r="M32" i="1"/>
  <c r="D33" i="1"/>
  <c r="L33" i="1" s="1"/>
  <c r="A32" i="14"/>
  <c r="M681" i="1"/>
  <c r="D682" i="1"/>
  <c r="L682" i="1" s="1"/>
  <c r="A681" i="14"/>
  <c r="K780" i="14"/>
  <c r="B780" i="14"/>
  <c r="H780" i="14"/>
  <c r="C780" i="14"/>
  <c r="E780" i="14"/>
  <c r="L780" i="14"/>
  <c r="I780" i="14"/>
  <c r="F780" i="14"/>
  <c r="J780" i="14"/>
  <c r="G780" i="14"/>
  <c r="D780" i="14"/>
  <c r="M82" i="1"/>
  <c r="D83" i="1"/>
  <c r="L83" i="1" s="1"/>
  <c r="A82" i="14"/>
  <c r="D883" i="1"/>
  <c r="L883" i="1" s="1"/>
  <c r="M882" i="1"/>
  <c r="A882" i="14"/>
  <c r="D232" i="1"/>
  <c r="L232" i="1" s="1"/>
  <c r="M231" i="1"/>
  <c r="A231" i="14"/>
  <c r="D482" i="1"/>
  <c r="L482" i="1" s="1"/>
  <c r="M481" i="1"/>
  <c r="A481" i="14"/>
  <c r="G382" i="14"/>
  <c r="E382" i="14"/>
  <c r="K382" i="14"/>
  <c r="H382" i="14"/>
  <c r="F382" i="14"/>
  <c r="J382" i="14"/>
  <c r="C382" i="14"/>
  <c r="D382" i="14"/>
  <c r="L382" i="14"/>
  <c r="I382" i="14"/>
  <c r="B382" i="14"/>
  <c r="A981" i="14"/>
  <c r="D982" i="1"/>
  <c r="L982" i="1" s="1"/>
  <c r="M981" i="1"/>
  <c r="L180" i="14"/>
  <c r="D180" i="14"/>
  <c r="F180" i="14"/>
  <c r="H180" i="14"/>
  <c r="K180" i="14"/>
  <c r="J180" i="14"/>
  <c r="G180" i="14"/>
  <c r="C180" i="14"/>
  <c r="E180" i="14"/>
  <c r="I180" i="14"/>
  <c r="B180" i="14"/>
  <c r="G431" i="14"/>
  <c r="H431" i="14"/>
  <c r="J431" i="14"/>
  <c r="C431" i="14"/>
  <c r="D431" i="14"/>
  <c r="E431" i="14"/>
  <c r="B431" i="14"/>
  <c r="L431" i="14"/>
  <c r="F431" i="14"/>
  <c r="K431" i="14"/>
  <c r="I431" i="14"/>
  <c r="B881" i="14"/>
  <c r="I881" i="14"/>
  <c r="E881" i="14"/>
  <c r="H881" i="14"/>
  <c r="G881" i="14"/>
  <c r="D881" i="14"/>
  <c r="F881" i="14"/>
  <c r="J881" i="14"/>
  <c r="K881" i="14"/>
  <c r="C881" i="14"/>
  <c r="L881" i="14"/>
  <c r="D832" i="1"/>
  <c r="L832" i="1" s="1"/>
  <c r="A831" i="14"/>
  <c r="M831" i="1"/>
  <c r="J680" i="14"/>
  <c r="H680" i="14"/>
  <c r="G680" i="14"/>
  <c r="L680" i="14"/>
  <c r="D680" i="14"/>
  <c r="I680" i="14"/>
  <c r="B680" i="14"/>
  <c r="F680" i="14"/>
  <c r="E680" i="14"/>
  <c r="K680" i="14"/>
  <c r="C680" i="14"/>
  <c r="C330" i="14"/>
  <c r="K330" i="14"/>
  <c r="D330" i="14"/>
  <c r="G330" i="14"/>
  <c r="F330" i="14"/>
  <c r="E330" i="14"/>
  <c r="J330" i="14"/>
  <c r="B330" i="14"/>
  <c r="H330" i="14"/>
  <c r="I330" i="14"/>
  <c r="L330" i="14"/>
  <c r="H230" i="14"/>
  <c r="B230" i="14"/>
  <c r="G230" i="14"/>
  <c r="F230" i="14"/>
  <c r="I230" i="14"/>
  <c r="L230" i="14"/>
  <c r="J230" i="14"/>
  <c r="C230" i="14"/>
  <c r="D230" i="14"/>
  <c r="K230" i="14"/>
  <c r="E230" i="14"/>
  <c r="A731" i="14"/>
  <c r="M731" i="1"/>
  <c r="D732" i="1"/>
  <c r="L732" i="1" s="1"/>
  <c r="H480" i="14"/>
  <c r="G480" i="14"/>
  <c r="K480" i="14"/>
  <c r="B480" i="14"/>
  <c r="F480" i="14"/>
  <c r="D480" i="14"/>
  <c r="C480" i="14"/>
  <c r="J480" i="14"/>
  <c r="I480" i="14"/>
  <c r="L480" i="14"/>
  <c r="E480" i="14"/>
  <c r="H280" i="14"/>
  <c r="I280" i="14"/>
  <c r="K280" i="14"/>
  <c r="C280" i="14"/>
  <c r="E280" i="14"/>
  <c r="D280" i="14"/>
  <c r="G280" i="14"/>
  <c r="B280" i="14"/>
  <c r="J280" i="14"/>
  <c r="L280" i="14"/>
  <c r="F280" i="14"/>
  <c r="K131" i="14"/>
  <c r="L131" i="14"/>
  <c r="D131" i="14"/>
  <c r="I131" i="14"/>
  <c r="H131" i="14"/>
  <c r="J131" i="14"/>
  <c r="F131" i="14"/>
  <c r="G131" i="14"/>
  <c r="B131" i="14"/>
  <c r="E131" i="14"/>
  <c r="C131" i="14"/>
  <c r="A383" i="14"/>
  <c r="M383" i="1"/>
  <c r="D384" i="1"/>
  <c r="L384" i="1" s="1"/>
  <c r="D530" i="14"/>
  <c r="L530" i="14"/>
  <c r="F530" i="14"/>
  <c r="B530" i="14"/>
  <c r="E530" i="14"/>
  <c r="K530" i="14"/>
  <c r="J530" i="14"/>
  <c r="I530" i="14"/>
  <c r="C530" i="14"/>
  <c r="H530" i="14"/>
  <c r="G530" i="14"/>
  <c r="A781" i="14"/>
  <c r="D782" i="1"/>
  <c r="L782" i="1" s="1"/>
  <c r="M781" i="1"/>
  <c r="A932" i="14"/>
  <c r="D933" i="1"/>
  <c r="L933" i="1" s="1"/>
  <c r="M932" i="1"/>
  <c r="A181" i="14"/>
  <c r="M181" i="1"/>
  <c r="D182" i="1"/>
  <c r="L182" i="1" s="1"/>
  <c r="H580" i="14"/>
  <c r="F580" i="14"/>
  <c r="B580" i="14"/>
  <c r="D580" i="14"/>
  <c r="L580" i="14"/>
  <c r="C580" i="14"/>
  <c r="E580" i="14"/>
  <c r="G580" i="14"/>
  <c r="J580" i="14"/>
  <c r="K580" i="14"/>
  <c r="I580" i="14"/>
  <c r="T856" i="1"/>
  <c r="D855" i="1" s="1"/>
  <c r="L806" i="14"/>
  <c r="K631" i="14" l="1"/>
  <c r="D631" i="14"/>
  <c r="C631" i="14"/>
  <c r="I631" i="14"/>
  <c r="L631" i="14"/>
  <c r="E631" i="14"/>
  <c r="H631" i="14"/>
  <c r="J631" i="14"/>
  <c r="B631" i="14"/>
  <c r="F631" i="14"/>
  <c r="G631" i="14"/>
  <c r="L632" i="1"/>
  <c r="M632" i="1" s="1"/>
  <c r="A632" i="14"/>
  <c r="D633" i="1"/>
  <c r="D934" i="1"/>
  <c r="L934" i="1" s="1"/>
  <c r="M933" i="1"/>
  <c r="A933" i="14"/>
  <c r="D781" i="14"/>
  <c r="J781" i="14"/>
  <c r="K781" i="14"/>
  <c r="I781" i="14"/>
  <c r="G781" i="14"/>
  <c r="F781" i="14"/>
  <c r="B781" i="14"/>
  <c r="C781" i="14"/>
  <c r="E781" i="14"/>
  <c r="H781" i="14"/>
  <c r="L781" i="14"/>
  <c r="I882" i="14"/>
  <c r="H882" i="14"/>
  <c r="J882" i="14"/>
  <c r="B882" i="14"/>
  <c r="K882" i="14"/>
  <c r="L882" i="14"/>
  <c r="F882" i="14"/>
  <c r="E882" i="14"/>
  <c r="D882" i="14"/>
  <c r="C882" i="14"/>
  <c r="G882" i="14"/>
  <c r="M883" i="1"/>
  <c r="D884" i="1"/>
  <c r="L884" i="1" s="1"/>
  <c r="A883" i="14"/>
  <c r="B82" i="14"/>
  <c r="F82" i="14"/>
  <c r="K82" i="14"/>
  <c r="L82" i="14"/>
  <c r="C82" i="14"/>
  <c r="D82" i="14"/>
  <c r="E82" i="14"/>
  <c r="I82" i="14"/>
  <c r="G82" i="14"/>
  <c r="H82" i="14"/>
  <c r="J82" i="14"/>
  <c r="C681" i="14"/>
  <c r="J681" i="14"/>
  <c r="H681" i="14"/>
  <c r="K681" i="14"/>
  <c r="E681" i="14"/>
  <c r="F681" i="14"/>
  <c r="D681" i="14"/>
  <c r="L681" i="14"/>
  <c r="G681" i="14"/>
  <c r="I681" i="14"/>
  <c r="B681" i="14"/>
  <c r="C531" i="14"/>
  <c r="B531" i="14"/>
  <c r="F531" i="14"/>
  <c r="G531" i="14"/>
  <c r="J531" i="14"/>
  <c r="H531" i="14"/>
  <c r="K531" i="14"/>
  <c r="E531" i="14"/>
  <c r="I531" i="14"/>
  <c r="D531" i="14"/>
  <c r="L531" i="14"/>
  <c r="D283" i="1"/>
  <c r="L283" i="1" s="1"/>
  <c r="A282" i="14"/>
  <c r="M282" i="1"/>
  <c r="A332" i="14"/>
  <c r="M332" i="1"/>
  <c r="D333" i="1"/>
  <c r="L333" i="1" s="1"/>
  <c r="I432" i="14"/>
  <c r="B432" i="14"/>
  <c r="E432" i="14"/>
  <c r="L432" i="14"/>
  <c r="C432" i="14"/>
  <c r="J432" i="14"/>
  <c r="F432" i="14"/>
  <c r="D432" i="14"/>
  <c r="H432" i="14"/>
  <c r="K432" i="14"/>
  <c r="G432" i="14"/>
  <c r="D183" i="1"/>
  <c r="L183" i="1" s="1"/>
  <c r="M182" i="1"/>
  <c r="A182" i="14"/>
  <c r="E831" i="14"/>
  <c r="G831" i="14"/>
  <c r="D831" i="14"/>
  <c r="I831" i="14"/>
  <c r="C831" i="14"/>
  <c r="F831" i="14"/>
  <c r="L831" i="14"/>
  <c r="H831" i="14"/>
  <c r="B831" i="14"/>
  <c r="J831" i="14"/>
  <c r="K831" i="14"/>
  <c r="D483" i="1"/>
  <c r="L483" i="1" s="1"/>
  <c r="M482" i="1"/>
  <c r="A482" i="14"/>
  <c r="D233" i="1"/>
  <c r="L233" i="1" s="1"/>
  <c r="M232" i="1"/>
  <c r="A232" i="14"/>
  <c r="A83" i="14"/>
  <c r="D84" i="1"/>
  <c r="L84" i="1" s="1"/>
  <c r="M83" i="1"/>
  <c r="M33" i="1"/>
  <c r="A33" i="14"/>
  <c r="D34" i="1"/>
  <c r="L34" i="1" s="1"/>
  <c r="B581" i="14"/>
  <c r="L581" i="14"/>
  <c r="C581" i="14"/>
  <c r="H581" i="14"/>
  <c r="F581" i="14"/>
  <c r="I581" i="14"/>
  <c r="G581" i="14"/>
  <c r="K581" i="14"/>
  <c r="J581" i="14"/>
  <c r="D581" i="14"/>
  <c r="E581" i="14"/>
  <c r="A133" i="14"/>
  <c r="M133" i="1"/>
  <c r="D134" i="1"/>
  <c r="L134" i="1" s="1"/>
  <c r="A384" i="14"/>
  <c r="D385" i="1"/>
  <c r="L385" i="1" s="1"/>
  <c r="M384" i="1"/>
  <c r="D932" i="14"/>
  <c r="C932" i="14"/>
  <c r="K932" i="14"/>
  <c r="G932" i="14"/>
  <c r="F932" i="14"/>
  <c r="H932" i="14"/>
  <c r="L932" i="14"/>
  <c r="B932" i="14"/>
  <c r="I932" i="14"/>
  <c r="E932" i="14"/>
  <c r="J932" i="14"/>
  <c r="D783" i="1"/>
  <c r="L783" i="1" s="1"/>
  <c r="A782" i="14"/>
  <c r="M782" i="1"/>
  <c r="G731" i="14"/>
  <c r="C731" i="14"/>
  <c r="B731" i="14"/>
  <c r="E731" i="14"/>
  <c r="H731" i="14"/>
  <c r="D731" i="14"/>
  <c r="I731" i="14"/>
  <c r="K731" i="14"/>
  <c r="J731" i="14"/>
  <c r="F731" i="14"/>
  <c r="L731" i="14"/>
  <c r="A832" i="14"/>
  <c r="M832" i="1"/>
  <c r="D833" i="1"/>
  <c r="L833" i="1" s="1"/>
  <c r="D983" i="1"/>
  <c r="L983" i="1" s="1"/>
  <c r="A982" i="14"/>
  <c r="M982" i="1"/>
  <c r="K481" i="14"/>
  <c r="H481" i="14"/>
  <c r="F481" i="14"/>
  <c r="B481" i="14"/>
  <c r="G481" i="14"/>
  <c r="I481" i="14"/>
  <c r="E481" i="14"/>
  <c r="D481" i="14"/>
  <c r="L481" i="14"/>
  <c r="C481" i="14"/>
  <c r="J481" i="14"/>
  <c r="G231" i="14"/>
  <c r="C231" i="14"/>
  <c r="D231" i="14"/>
  <c r="F231" i="14"/>
  <c r="I231" i="14"/>
  <c r="J231" i="14"/>
  <c r="E231" i="14"/>
  <c r="K231" i="14"/>
  <c r="H231" i="14"/>
  <c r="B231" i="14"/>
  <c r="L231" i="14"/>
  <c r="D683" i="1"/>
  <c r="L683" i="1" s="1"/>
  <c r="A682" i="14"/>
  <c r="M682" i="1"/>
  <c r="H181" i="14"/>
  <c r="C181" i="14"/>
  <c r="F181" i="14"/>
  <c r="K181" i="14"/>
  <c r="D181" i="14"/>
  <c r="J181" i="14"/>
  <c r="B181" i="14"/>
  <c r="E181" i="14"/>
  <c r="I181" i="14"/>
  <c r="G181" i="14"/>
  <c r="L181" i="14"/>
  <c r="D383" i="14"/>
  <c r="L383" i="14"/>
  <c r="F383" i="14"/>
  <c r="H383" i="14"/>
  <c r="I383" i="14"/>
  <c r="G383" i="14"/>
  <c r="E383" i="14"/>
  <c r="J383" i="14"/>
  <c r="B383" i="14"/>
  <c r="K383" i="14"/>
  <c r="C383" i="14"/>
  <c r="D733" i="1"/>
  <c r="L733" i="1" s="1"/>
  <c r="M732" i="1"/>
  <c r="A732" i="14"/>
  <c r="G981" i="14"/>
  <c r="I981" i="14"/>
  <c r="H981" i="14"/>
  <c r="C981" i="14"/>
  <c r="L981" i="14"/>
  <c r="B981" i="14"/>
  <c r="K981" i="14"/>
  <c r="J981" i="14"/>
  <c r="D981" i="14"/>
  <c r="E981" i="14"/>
  <c r="F981" i="14"/>
  <c r="D32" i="14"/>
  <c r="B32" i="14"/>
  <c r="G32" i="14"/>
  <c r="L32" i="14"/>
  <c r="F32" i="14"/>
  <c r="H32" i="14"/>
  <c r="J32" i="14"/>
  <c r="C32" i="14"/>
  <c r="I32" i="14"/>
  <c r="K32" i="14"/>
  <c r="E32" i="14"/>
  <c r="A582" i="14"/>
  <c r="D583" i="1"/>
  <c r="L583" i="1" s="1"/>
  <c r="M582" i="1"/>
  <c r="D533" i="1"/>
  <c r="L533" i="1" s="1"/>
  <c r="A532" i="14"/>
  <c r="M532" i="1"/>
  <c r="E132" i="14"/>
  <c r="B132" i="14"/>
  <c r="F132" i="14"/>
  <c r="J132" i="14"/>
  <c r="G132" i="14"/>
  <c r="I132" i="14"/>
  <c r="D132" i="14"/>
  <c r="L132" i="14"/>
  <c r="H132" i="14"/>
  <c r="C132" i="14"/>
  <c r="K132" i="14"/>
  <c r="K281" i="14"/>
  <c r="H281" i="14"/>
  <c r="C281" i="14"/>
  <c r="L281" i="14"/>
  <c r="G281" i="14"/>
  <c r="B281" i="14"/>
  <c r="I281" i="14"/>
  <c r="E281" i="14"/>
  <c r="F281" i="14"/>
  <c r="D281" i="14"/>
  <c r="J281" i="14"/>
  <c r="I331" i="14"/>
  <c r="F331" i="14"/>
  <c r="C331" i="14"/>
  <c r="K331" i="14"/>
  <c r="E331" i="14"/>
  <c r="L331" i="14"/>
  <c r="D331" i="14"/>
  <c r="H331" i="14"/>
  <c r="B331" i="14"/>
  <c r="G331" i="14"/>
  <c r="J331" i="14"/>
  <c r="A433" i="14"/>
  <c r="M433" i="1"/>
  <c r="D434" i="1"/>
  <c r="L434" i="1" s="1"/>
  <c r="L856" i="14"/>
  <c r="T906" i="1"/>
  <c r="D905" i="1" s="1"/>
  <c r="L633" i="1" l="1"/>
  <c r="M633" i="1" s="1"/>
  <c r="D634" i="1"/>
  <c r="A633" i="14"/>
  <c r="E632" i="14"/>
  <c r="G632" i="14"/>
  <c r="I632" i="14"/>
  <c r="F632" i="14"/>
  <c r="B632" i="14"/>
  <c r="D632" i="14"/>
  <c r="H632" i="14"/>
  <c r="K632" i="14"/>
  <c r="J632" i="14"/>
  <c r="C632" i="14"/>
  <c r="L632" i="14"/>
  <c r="C582" i="14"/>
  <c r="E582" i="14"/>
  <c r="J582" i="14"/>
  <c r="D582" i="14"/>
  <c r="H582" i="14"/>
  <c r="B582" i="14"/>
  <c r="L582" i="14"/>
  <c r="I582" i="14"/>
  <c r="F582" i="14"/>
  <c r="G582" i="14"/>
  <c r="K582" i="14"/>
  <c r="K682" i="14"/>
  <c r="F682" i="14"/>
  <c r="D682" i="14"/>
  <c r="E682" i="14"/>
  <c r="B682" i="14"/>
  <c r="G682" i="14"/>
  <c r="H682" i="14"/>
  <c r="I682" i="14"/>
  <c r="C682" i="14"/>
  <c r="L682" i="14"/>
  <c r="J682" i="14"/>
  <c r="L982" i="14"/>
  <c r="J982" i="14"/>
  <c r="G982" i="14"/>
  <c r="D982" i="14"/>
  <c r="B982" i="14"/>
  <c r="I982" i="14"/>
  <c r="C982" i="14"/>
  <c r="H982" i="14"/>
  <c r="F982" i="14"/>
  <c r="K982" i="14"/>
  <c r="E982" i="14"/>
  <c r="C832" i="14"/>
  <c r="B832" i="14"/>
  <c r="J832" i="14"/>
  <c r="F832" i="14"/>
  <c r="G832" i="14"/>
  <c r="I832" i="14"/>
  <c r="L832" i="14"/>
  <c r="D832" i="14"/>
  <c r="K832" i="14"/>
  <c r="H832" i="14"/>
  <c r="E832" i="14"/>
  <c r="D784" i="1"/>
  <c r="L784" i="1" s="1"/>
  <c r="M783" i="1"/>
  <c r="A783" i="14"/>
  <c r="C133" i="14"/>
  <c r="D133" i="14"/>
  <c r="E133" i="14"/>
  <c r="I133" i="14"/>
  <c r="H133" i="14"/>
  <c r="F133" i="14"/>
  <c r="J133" i="14"/>
  <c r="K133" i="14"/>
  <c r="B133" i="14"/>
  <c r="G133" i="14"/>
  <c r="L133" i="14"/>
  <c r="M34" i="1"/>
  <c r="A34" i="14"/>
  <c r="D35" i="1"/>
  <c r="L35" i="1" s="1"/>
  <c r="I182" i="14"/>
  <c r="F182" i="14"/>
  <c r="J182" i="14"/>
  <c r="B182" i="14"/>
  <c r="G182" i="14"/>
  <c r="E182" i="14"/>
  <c r="C182" i="14"/>
  <c r="L182" i="14"/>
  <c r="D182" i="14"/>
  <c r="K182" i="14"/>
  <c r="H182" i="14"/>
  <c r="B282" i="14"/>
  <c r="K282" i="14"/>
  <c r="L282" i="14"/>
  <c r="J282" i="14"/>
  <c r="G282" i="14"/>
  <c r="D282" i="14"/>
  <c r="H282" i="14"/>
  <c r="C282" i="14"/>
  <c r="E282" i="14"/>
  <c r="I282" i="14"/>
  <c r="F282" i="14"/>
  <c r="A434" i="14"/>
  <c r="M434" i="1"/>
  <c r="D435" i="1"/>
  <c r="L435" i="1" s="1"/>
  <c r="D532" i="14"/>
  <c r="H532" i="14"/>
  <c r="C532" i="14"/>
  <c r="E532" i="14"/>
  <c r="J532" i="14"/>
  <c r="I532" i="14"/>
  <c r="L532" i="14"/>
  <c r="F532" i="14"/>
  <c r="G532" i="14"/>
  <c r="B532" i="14"/>
  <c r="K532" i="14"/>
  <c r="A683" i="14"/>
  <c r="M683" i="1"/>
  <c r="D684" i="1"/>
  <c r="L684" i="1" s="1"/>
  <c r="D984" i="1"/>
  <c r="L984" i="1" s="1"/>
  <c r="M983" i="1"/>
  <c r="A983" i="14"/>
  <c r="M385" i="1"/>
  <c r="A385" i="14"/>
  <c r="D386" i="1"/>
  <c r="L386" i="1" s="1"/>
  <c r="M84" i="1"/>
  <c r="D85" i="1"/>
  <c r="L85" i="1" s="1"/>
  <c r="A84" i="14"/>
  <c r="A884" i="14"/>
  <c r="D885" i="1"/>
  <c r="L885" i="1" s="1"/>
  <c r="M884" i="1"/>
  <c r="A533" i="14"/>
  <c r="M533" i="1"/>
  <c r="D534" i="1"/>
  <c r="L534" i="1" s="1"/>
  <c r="D584" i="1"/>
  <c r="L584" i="1" s="1"/>
  <c r="M583" i="1"/>
  <c r="A583" i="14"/>
  <c r="M733" i="1"/>
  <c r="D734" i="1"/>
  <c r="L734" i="1" s="1"/>
  <c r="A733" i="14"/>
  <c r="A833" i="14"/>
  <c r="D834" i="1"/>
  <c r="L834" i="1" s="1"/>
  <c r="M833" i="1"/>
  <c r="J384" i="14"/>
  <c r="D384" i="14"/>
  <c r="I384" i="14"/>
  <c r="F384" i="14"/>
  <c r="C384" i="14"/>
  <c r="K384" i="14"/>
  <c r="L384" i="14"/>
  <c r="B384" i="14"/>
  <c r="H384" i="14"/>
  <c r="G384" i="14"/>
  <c r="E384" i="14"/>
  <c r="M134" i="1"/>
  <c r="A134" i="14"/>
  <c r="D135" i="1"/>
  <c r="L135" i="1" s="1"/>
  <c r="H33" i="14"/>
  <c r="G33" i="14"/>
  <c r="C33" i="14"/>
  <c r="F33" i="14"/>
  <c r="I33" i="14"/>
  <c r="J33" i="14"/>
  <c r="K33" i="14"/>
  <c r="E33" i="14"/>
  <c r="B33" i="14"/>
  <c r="D33" i="14"/>
  <c r="L33" i="14"/>
  <c r="C83" i="14"/>
  <c r="B83" i="14"/>
  <c r="H83" i="14"/>
  <c r="F83" i="14"/>
  <c r="G83" i="14"/>
  <c r="L83" i="14"/>
  <c r="D83" i="14"/>
  <c r="E83" i="14"/>
  <c r="K83" i="14"/>
  <c r="J83" i="14"/>
  <c r="I83" i="14"/>
  <c r="A233" i="14"/>
  <c r="D234" i="1"/>
  <c r="L234" i="1" s="1"/>
  <c r="M233" i="1"/>
  <c r="K482" i="14"/>
  <c r="C482" i="14"/>
  <c r="I482" i="14"/>
  <c r="E482" i="14"/>
  <c r="L482" i="14"/>
  <c r="D482" i="14"/>
  <c r="F482" i="14"/>
  <c r="B482" i="14"/>
  <c r="J482" i="14"/>
  <c r="H482" i="14"/>
  <c r="G482" i="14"/>
  <c r="D484" i="1"/>
  <c r="L484" i="1" s="1"/>
  <c r="M483" i="1"/>
  <c r="A483" i="14"/>
  <c r="M183" i="1"/>
  <c r="D184" i="1"/>
  <c r="L184" i="1" s="1"/>
  <c r="A183" i="14"/>
  <c r="D334" i="1"/>
  <c r="L334" i="1" s="1"/>
  <c r="M333" i="1"/>
  <c r="A333" i="14"/>
  <c r="F332" i="14"/>
  <c r="D332" i="14"/>
  <c r="C332" i="14"/>
  <c r="E332" i="14"/>
  <c r="I332" i="14"/>
  <c r="J332" i="14"/>
  <c r="G332" i="14"/>
  <c r="K332" i="14"/>
  <c r="H332" i="14"/>
  <c r="L332" i="14"/>
  <c r="B332" i="14"/>
  <c r="A283" i="14"/>
  <c r="D284" i="1"/>
  <c r="L284" i="1" s="1"/>
  <c r="M283" i="1"/>
  <c r="B433" i="14"/>
  <c r="F433" i="14"/>
  <c r="C433" i="14"/>
  <c r="L433" i="14"/>
  <c r="K433" i="14"/>
  <c r="G433" i="14"/>
  <c r="I433" i="14"/>
  <c r="D433" i="14"/>
  <c r="E433" i="14"/>
  <c r="J433" i="14"/>
  <c r="H433" i="14"/>
  <c r="H732" i="14"/>
  <c r="D732" i="14"/>
  <c r="K732" i="14"/>
  <c r="I732" i="14"/>
  <c r="J732" i="14"/>
  <c r="F732" i="14"/>
  <c r="E732" i="14"/>
  <c r="C732" i="14"/>
  <c r="G732" i="14"/>
  <c r="L732" i="14"/>
  <c r="B732" i="14"/>
  <c r="J782" i="14"/>
  <c r="K782" i="14"/>
  <c r="G782" i="14"/>
  <c r="B782" i="14"/>
  <c r="C782" i="14"/>
  <c r="L782" i="14"/>
  <c r="F782" i="14"/>
  <c r="H782" i="14"/>
  <c r="E782" i="14"/>
  <c r="I782" i="14"/>
  <c r="D782" i="14"/>
  <c r="C232" i="14"/>
  <c r="D232" i="14"/>
  <c r="K232" i="14"/>
  <c r="E232" i="14"/>
  <c r="F232" i="14"/>
  <c r="J232" i="14"/>
  <c r="B232" i="14"/>
  <c r="H232" i="14"/>
  <c r="L232" i="14"/>
  <c r="G232" i="14"/>
  <c r="I232" i="14"/>
  <c r="H883" i="14"/>
  <c r="E883" i="14"/>
  <c r="D883" i="14"/>
  <c r="C883" i="14"/>
  <c r="F883" i="14"/>
  <c r="L883" i="14"/>
  <c r="I883" i="14"/>
  <c r="K883" i="14"/>
  <c r="J883" i="14"/>
  <c r="B883" i="14"/>
  <c r="G883" i="14"/>
  <c r="E933" i="14"/>
  <c r="L933" i="14"/>
  <c r="H933" i="14"/>
  <c r="G933" i="14"/>
  <c r="K933" i="14"/>
  <c r="F933" i="14"/>
  <c r="C933" i="14"/>
  <c r="I933" i="14"/>
  <c r="J933" i="14"/>
  <c r="B933" i="14"/>
  <c r="D933" i="14"/>
  <c r="D935" i="1"/>
  <c r="L935" i="1" s="1"/>
  <c r="A934" i="14"/>
  <c r="M934" i="1"/>
  <c r="T956" i="1"/>
  <c r="D955" i="1" s="1"/>
  <c r="L906" i="14"/>
  <c r="L634" i="1" l="1"/>
  <c r="M634" i="1" s="1"/>
  <c r="A634" i="14"/>
  <c r="D635" i="1"/>
  <c r="K633" i="14"/>
  <c r="G633" i="14"/>
  <c r="B633" i="14"/>
  <c r="D633" i="14"/>
  <c r="J633" i="14"/>
  <c r="L633" i="14"/>
  <c r="E633" i="14"/>
  <c r="C633" i="14"/>
  <c r="F633" i="14"/>
  <c r="H633" i="14"/>
  <c r="I633" i="14"/>
  <c r="D485" i="1"/>
  <c r="L485" i="1" s="1"/>
  <c r="A484" i="14"/>
  <c r="M484" i="1"/>
  <c r="D233" i="14"/>
  <c r="I233" i="14"/>
  <c r="E233" i="14"/>
  <c r="B233" i="14"/>
  <c r="H233" i="14"/>
  <c r="G233" i="14"/>
  <c r="K233" i="14"/>
  <c r="C233" i="14"/>
  <c r="J233" i="14"/>
  <c r="L233" i="14"/>
  <c r="F233" i="14"/>
  <c r="G833" i="14"/>
  <c r="C833" i="14"/>
  <c r="B833" i="14"/>
  <c r="H833" i="14"/>
  <c r="F833" i="14"/>
  <c r="K833" i="14"/>
  <c r="J833" i="14"/>
  <c r="E833" i="14"/>
  <c r="L833" i="14"/>
  <c r="I833" i="14"/>
  <c r="D833" i="14"/>
  <c r="I733" i="14"/>
  <c r="C733" i="14"/>
  <c r="J733" i="14"/>
  <c r="H733" i="14"/>
  <c r="F733" i="14"/>
  <c r="L733" i="14"/>
  <c r="G733" i="14"/>
  <c r="E733" i="14"/>
  <c r="B733" i="14"/>
  <c r="D733" i="14"/>
  <c r="K733" i="14"/>
  <c r="D535" i="1"/>
  <c r="L535" i="1" s="1"/>
  <c r="M534" i="1"/>
  <c r="A534" i="14"/>
  <c r="D533" i="14"/>
  <c r="J533" i="14"/>
  <c r="L533" i="14"/>
  <c r="F533" i="14"/>
  <c r="B533" i="14"/>
  <c r="I533" i="14"/>
  <c r="H533" i="14"/>
  <c r="E533" i="14"/>
  <c r="K533" i="14"/>
  <c r="G533" i="14"/>
  <c r="C533" i="14"/>
  <c r="A885" i="14"/>
  <c r="D886" i="1"/>
  <c r="L886" i="1" s="1"/>
  <c r="M885" i="1"/>
  <c r="M386" i="1"/>
  <c r="A386" i="14"/>
  <c r="D387" i="1"/>
  <c r="L387" i="1" s="1"/>
  <c r="J983" i="14"/>
  <c r="B983" i="14"/>
  <c r="I983" i="14"/>
  <c r="K983" i="14"/>
  <c r="G983" i="14"/>
  <c r="H983" i="14"/>
  <c r="L983" i="14"/>
  <c r="E983" i="14"/>
  <c r="F983" i="14"/>
  <c r="D983" i="14"/>
  <c r="C983" i="14"/>
  <c r="A984" i="14"/>
  <c r="D985" i="1"/>
  <c r="L985" i="1" s="1"/>
  <c r="M984" i="1"/>
  <c r="A684" i="14"/>
  <c r="D685" i="1"/>
  <c r="L685" i="1" s="1"/>
  <c r="M684" i="1"/>
  <c r="G783" i="14"/>
  <c r="H783" i="14"/>
  <c r="E783" i="14"/>
  <c r="D783" i="14"/>
  <c r="K783" i="14"/>
  <c r="J783" i="14"/>
  <c r="B783" i="14"/>
  <c r="F783" i="14"/>
  <c r="I783" i="14"/>
  <c r="L783" i="14"/>
  <c r="C783" i="14"/>
  <c r="D785" i="1"/>
  <c r="L785" i="1" s="1"/>
  <c r="A784" i="14"/>
  <c r="M784" i="1"/>
  <c r="E934" i="14"/>
  <c r="I934" i="14"/>
  <c r="F934" i="14"/>
  <c r="H934" i="14"/>
  <c r="J934" i="14"/>
  <c r="B934" i="14"/>
  <c r="D934" i="14"/>
  <c r="L934" i="14"/>
  <c r="K934" i="14"/>
  <c r="C934" i="14"/>
  <c r="G934" i="14"/>
  <c r="D285" i="1"/>
  <c r="L285" i="1" s="1"/>
  <c r="M284" i="1"/>
  <c r="A284" i="14"/>
  <c r="K183" i="14"/>
  <c r="J183" i="14"/>
  <c r="C183" i="14"/>
  <c r="D183" i="14"/>
  <c r="B183" i="14"/>
  <c r="E183" i="14"/>
  <c r="I183" i="14"/>
  <c r="G183" i="14"/>
  <c r="L183" i="14"/>
  <c r="F183" i="14"/>
  <c r="H183" i="14"/>
  <c r="F483" i="14"/>
  <c r="D483" i="14"/>
  <c r="I483" i="14"/>
  <c r="L483" i="14"/>
  <c r="H483" i="14"/>
  <c r="B483" i="14"/>
  <c r="E483" i="14"/>
  <c r="G483" i="14"/>
  <c r="C483" i="14"/>
  <c r="J483" i="14"/>
  <c r="K483" i="14"/>
  <c r="D136" i="1"/>
  <c r="L136" i="1" s="1"/>
  <c r="A135" i="14"/>
  <c r="M135" i="1"/>
  <c r="D735" i="1"/>
  <c r="L735" i="1" s="1"/>
  <c r="M734" i="1"/>
  <c r="A734" i="14"/>
  <c r="K884" i="14"/>
  <c r="I884" i="14"/>
  <c r="E884" i="14"/>
  <c r="F884" i="14"/>
  <c r="H884" i="14"/>
  <c r="G884" i="14"/>
  <c r="B884" i="14"/>
  <c r="C884" i="14"/>
  <c r="J884" i="14"/>
  <c r="L884" i="14"/>
  <c r="D884" i="14"/>
  <c r="F84" i="14"/>
  <c r="H84" i="14"/>
  <c r="L84" i="14"/>
  <c r="K84" i="14"/>
  <c r="I84" i="14"/>
  <c r="J84" i="14"/>
  <c r="G84" i="14"/>
  <c r="B84" i="14"/>
  <c r="D84" i="14"/>
  <c r="C84" i="14"/>
  <c r="E84" i="14"/>
  <c r="G385" i="14"/>
  <c r="C385" i="14"/>
  <c r="K385" i="14"/>
  <c r="E385" i="14"/>
  <c r="H385" i="14"/>
  <c r="D385" i="14"/>
  <c r="B385" i="14"/>
  <c r="F385" i="14"/>
  <c r="J385" i="14"/>
  <c r="I385" i="14"/>
  <c r="L385" i="14"/>
  <c r="A35" i="14"/>
  <c r="D36" i="1"/>
  <c r="L36" i="1" s="1"/>
  <c r="M35" i="1"/>
  <c r="A935" i="14"/>
  <c r="D936" i="1"/>
  <c r="L936" i="1" s="1"/>
  <c r="M935" i="1"/>
  <c r="D335" i="1"/>
  <c r="L335" i="1" s="1"/>
  <c r="M334" i="1"/>
  <c r="A334" i="14"/>
  <c r="D585" i="1"/>
  <c r="L585" i="1" s="1"/>
  <c r="M584" i="1"/>
  <c r="A584" i="14"/>
  <c r="F683" i="14"/>
  <c r="E683" i="14"/>
  <c r="I683" i="14"/>
  <c r="C683" i="14"/>
  <c r="K683" i="14"/>
  <c r="J683" i="14"/>
  <c r="L683" i="14"/>
  <c r="G683" i="14"/>
  <c r="D683" i="14"/>
  <c r="B683" i="14"/>
  <c r="H683" i="14"/>
  <c r="M435" i="1"/>
  <c r="D436" i="1"/>
  <c r="L436" i="1" s="1"/>
  <c r="A435" i="14"/>
  <c r="C434" i="14"/>
  <c r="E434" i="14"/>
  <c r="D434" i="14"/>
  <c r="H434" i="14"/>
  <c r="F434" i="14"/>
  <c r="G434" i="14"/>
  <c r="I434" i="14"/>
  <c r="B434" i="14"/>
  <c r="K434" i="14"/>
  <c r="L434" i="14"/>
  <c r="J434" i="14"/>
  <c r="G283" i="14"/>
  <c r="J283" i="14"/>
  <c r="B283" i="14"/>
  <c r="H283" i="14"/>
  <c r="E283" i="14"/>
  <c r="D283" i="14"/>
  <c r="C283" i="14"/>
  <c r="F283" i="14"/>
  <c r="I283" i="14"/>
  <c r="L283" i="14"/>
  <c r="K283" i="14"/>
  <c r="C333" i="14"/>
  <c r="D333" i="14"/>
  <c r="K333" i="14"/>
  <c r="E333" i="14"/>
  <c r="B333" i="14"/>
  <c r="I333" i="14"/>
  <c r="F333" i="14"/>
  <c r="J333" i="14"/>
  <c r="G333" i="14"/>
  <c r="H333" i="14"/>
  <c r="L333" i="14"/>
  <c r="A184" i="14"/>
  <c r="D185" i="1"/>
  <c r="L185" i="1" s="1"/>
  <c r="M184" i="1"/>
  <c r="D235" i="1"/>
  <c r="L235" i="1" s="1"/>
  <c r="M234" i="1"/>
  <c r="A234" i="14"/>
  <c r="F134" i="14"/>
  <c r="D134" i="14"/>
  <c r="K134" i="14"/>
  <c r="C134" i="14"/>
  <c r="G134" i="14"/>
  <c r="L134" i="14"/>
  <c r="H134" i="14"/>
  <c r="E134" i="14"/>
  <c r="B134" i="14"/>
  <c r="J134" i="14"/>
  <c r="I134" i="14"/>
  <c r="D835" i="1"/>
  <c r="L835" i="1" s="1"/>
  <c r="A834" i="14"/>
  <c r="M834" i="1"/>
  <c r="H583" i="14"/>
  <c r="L583" i="14"/>
  <c r="K583" i="14"/>
  <c r="G583" i="14"/>
  <c r="I583" i="14"/>
  <c r="C583" i="14"/>
  <c r="J583" i="14"/>
  <c r="D583" i="14"/>
  <c r="E583" i="14"/>
  <c r="F583" i="14"/>
  <c r="B583" i="14"/>
  <c r="D86" i="1"/>
  <c r="L86" i="1" s="1"/>
  <c r="M85" i="1"/>
  <c r="A85" i="14"/>
  <c r="D34" i="14"/>
  <c r="G34" i="14"/>
  <c r="L34" i="14"/>
  <c r="K34" i="14"/>
  <c r="E34" i="14"/>
  <c r="I34" i="14"/>
  <c r="F34" i="14"/>
  <c r="B34" i="14"/>
  <c r="C34" i="14"/>
  <c r="H34" i="14"/>
  <c r="J34" i="14"/>
  <c r="L956" i="14"/>
  <c r="J634" i="14" l="1"/>
  <c r="H634" i="14"/>
  <c r="D634" i="14"/>
  <c r="E634" i="14"/>
  <c r="L634" i="14"/>
  <c r="F634" i="14"/>
  <c r="K634" i="14"/>
  <c r="C634" i="14"/>
  <c r="I634" i="14"/>
  <c r="B634" i="14"/>
  <c r="G634" i="14"/>
  <c r="L635" i="1"/>
  <c r="M635" i="1" s="1"/>
  <c r="D636" i="1"/>
  <c r="A635" i="14"/>
  <c r="M387" i="1"/>
  <c r="A387" i="14"/>
  <c r="D388" i="1"/>
  <c r="L388" i="1" s="1"/>
  <c r="H885" i="14"/>
  <c r="G885" i="14"/>
  <c r="J885" i="14"/>
  <c r="C885" i="14"/>
  <c r="D885" i="14"/>
  <c r="E885" i="14"/>
  <c r="K885" i="14"/>
  <c r="I885" i="14"/>
  <c r="B885" i="14"/>
  <c r="F885" i="14"/>
  <c r="L885" i="14"/>
  <c r="A235" i="14"/>
  <c r="M235" i="1"/>
  <c r="D236" i="1"/>
  <c r="L236" i="1" s="1"/>
  <c r="J184" i="14"/>
  <c r="L184" i="14"/>
  <c r="F184" i="14"/>
  <c r="K184" i="14"/>
  <c r="D184" i="14"/>
  <c r="E184" i="14"/>
  <c r="I184" i="14"/>
  <c r="B184" i="14"/>
  <c r="G184" i="14"/>
  <c r="H184" i="14"/>
  <c r="C184" i="14"/>
  <c r="C334" i="14"/>
  <c r="H334" i="14"/>
  <c r="F334" i="14"/>
  <c r="J334" i="14"/>
  <c r="L334" i="14"/>
  <c r="D334" i="14"/>
  <c r="I334" i="14"/>
  <c r="G334" i="14"/>
  <c r="E334" i="14"/>
  <c r="K334" i="14"/>
  <c r="B334" i="14"/>
  <c r="J135" i="14"/>
  <c r="G135" i="14"/>
  <c r="D135" i="14"/>
  <c r="I135" i="14"/>
  <c r="K135" i="14"/>
  <c r="C135" i="14"/>
  <c r="B135" i="14"/>
  <c r="L135" i="14"/>
  <c r="H135" i="14"/>
  <c r="E135" i="14"/>
  <c r="F135" i="14"/>
  <c r="D986" i="1"/>
  <c r="L986" i="1" s="1"/>
  <c r="M985" i="1"/>
  <c r="A985" i="14"/>
  <c r="I534" i="14"/>
  <c r="G534" i="14"/>
  <c r="F534" i="14"/>
  <c r="B534" i="14"/>
  <c r="K534" i="14"/>
  <c r="E534" i="14"/>
  <c r="D534" i="14"/>
  <c r="L534" i="14"/>
  <c r="J534" i="14"/>
  <c r="C534" i="14"/>
  <c r="H534" i="14"/>
  <c r="J484" i="14"/>
  <c r="I484" i="14"/>
  <c r="H484" i="14"/>
  <c r="B484" i="14"/>
  <c r="E484" i="14"/>
  <c r="F484" i="14"/>
  <c r="K484" i="14"/>
  <c r="G484" i="14"/>
  <c r="C484" i="14"/>
  <c r="L484" i="14"/>
  <c r="D484" i="14"/>
  <c r="D186" i="1"/>
  <c r="L186" i="1" s="1"/>
  <c r="A185" i="14"/>
  <c r="M185" i="1"/>
  <c r="D336" i="1"/>
  <c r="L336" i="1" s="1"/>
  <c r="A335" i="14"/>
  <c r="M335" i="1"/>
  <c r="D935" i="14"/>
  <c r="I935" i="14"/>
  <c r="F935" i="14"/>
  <c r="E935" i="14"/>
  <c r="G935" i="14"/>
  <c r="J935" i="14"/>
  <c r="H935" i="14"/>
  <c r="L935" i="14"/>
  <c r="B935" i="14"/>
  <c r="K935" i="14"/>
  <c r="C935" i="14"/>
  <c r="A785" i="14"/>
  <c r="M785" i="1"/>
  <c r="D786" i="1"/>
  <c r="L786" i="1" s="1"/>
  <c r="M535" i="1"/>
  <c r="A535" i="14"/>
  <c r="D536" i="1"/>
  <c r="L536" i="1" s="1"/>
  <c r="M835" i="1"/>
  <c r="A835" i="14"/>
  <c r="D836" i="1"/>
  <c r="L836" i="1" s="1"/>
  <c r="H234" i="14"/>
  <c r="G234" i="14"/>
  <c r="J234" i="14"/>
  <c r="D234" i="14"/>
  <c r="C234" i="14"/>
  <c r="F234" i="14"/>
  <c r="K234" i="14"/>
  <c r="L234" i="14"/>
  <c r="B234" i="14"/>
  <c r="E234" i="14"/>
  <c r="I234" i="14"/>
  <c r="I435" i="14"/>
  <c r="J435" i="14"/>
  <c r="C435" i="14"/>
  <c r="D435" i="14"/>
  <c r="F435" i="14"/>
  <c r="H435" i="14"/>
  <c r="K435" i="14"/>
  <c r="G435" i="14"/>
  <c r="L435" i="14"/>
  <c r="E435" i="14"/>
  <c r="B435" i="14"/>
  <c r="L584" i="14"/>
  <c r="H584" i="14"/>
  <c r="J584" i="14"/>
  <c r="D584" i="14"/>
  <c r="E584" i="14"/>
  <c r="I584" i="14"/>
  <c r="C584" i="14"/>
  <c r="G584" i="14"/>
  <c r="B584" i="14"/>
  <c r="F584" i="14"/>
  <c r="K584" i="14"/>
  <c r="D586" i="1"/>
  <c r="L586" i="1" s="1"/>
  <c r="M585" i="1"/>
  <c r="A585" i="14"/>
  <c r="D37" i="1"/>
  <c r="L37" i="1" s="1"/>
  <c r="M36" i="1"/>
  <c r="A36" i="14"/>
  <c r="G734" i="14"/>
  <c r="B734" i="14"/>
  <c r="J734" i="14"/>
  <c r="F734" i="14"/>
  <c r="I734" i="14"/>
  <c r="E734" i="14"/>
  <c r="L734" i="14"/>
  <c r="C734" i="14"/>
  <c r="K734" i="14"/>
  <c r="H734" i="14"/>
  <c r="D734" i="14"/>
  <c r="A735" i="14"/>
  <c r="D736" i="1"/>
  <c r="L736" i="1" s="1"/>
  <c r="M735" i="1"/>
  <c r="D286" i="1"/>
  <c r="L286" i="1" s="1"/>
  <c r="A285" i="14"/>
  <c r="M285" i="1"/>
  <c r="M685" i="1"/>
  <c r="D686" i="1"/>
  <c r="L686" i="1" s="1"/>
  <c r="A685" i="14"/>
  <c r="F984" i="14"/>
  <c r="E984" i="14"/>
  <c r="K984" i="14"/>
  <c r="G984" i="14"/>
  <c r="L984" i="14"/>
  <c r="B984" i="14"/>
  <c r="C984" i="14"/>
  <c r="J984" i="14"/>
  <c r="I984" i="14"/>
  <c r="D984" i="14"/>
  <c r="H984" i="14"/>
  <c r="G85" i="14"/>
  <c r="D85" i="14"/>
  <c r="E85" i="14"/>
  <c r="C85" i="14"/>
  <c r="H85" i="14"/>
  <c r="I85" i="14"/>
  <c r="L85" i="14"/>
  <c r="J85" i="14"/>
  <c r="K85" i="14"/>
  <c r="B85" i="14"/>
  <c r="F85" i="14"/>
  <c r="D87" i="1"/>
  <c r="L87" i="1" s="1"/>
  <c r="A86" i="14"/>
  <c r="M86" i="1"/>
  <c r="L834" i="14"/>
  <c r="D834" i="14"/>
  <c r="B834" i="14"/>
  <c r="K834" i="14"/>
  <c r="I834" i="14"/>
  <c r="E834" i="14"/>
  <c r="J834" i="14"/>
  <c r="F834" i="14"/>
  <c r="C834" i="14"/>
  <c r="H834" i="14"/>
  <c r="G834" i="14"/>
  <c r="M436" i="1"/>
  <c r="D437" i="1"/>
  <c r="L437" i="1" s="1"/>
  <c r="A436" i="14"/>
  <c r="M936" i="1"/>
  <c r="A936" i="14"/>
  <c r="D937" i="1"/>
  <c r="L937" i="1" s="1"/>
  <c r="F35" i="14"/>
  <c r="J35" i="14"/>
  <c r="H35" i="14"/>
  <c r="B35" i="14"/>
  <c r="I35" i="14"/>
  <c r="G35" i="14"/>
  <c r="E35" i="14"/>
  <c r="D35" i="14"/>
  <c r="K35" i="14"/>
  <c r="L35" i="14"/>
  <c r="C35" i="14"/>
  <c r="D137" i="1"/>
  <c r="L137" i="1" s="1"/>
  <c r="M136" i="1"/>
  <c r="A136" i="14"/>
  <c r="G284" i="14"/>
  <c r="F284" i="14"/>
  <c r="I284" i="14"/>
  <c r="E284" i="14"/>
  <c r="B284" i="14"/>
  <c r="H284" i="14"/>
  <c r="K284" i="14"/>
  <c r="L284" i="14"/>
  <c r="C284" i="14"/>
  <c r="D284" i="14"/>
  <c r="J284" i="14"/>
  <c r="I784" i="14"/>
  <c r="E784" i="14"/>
  <c r="H784" i="14"/>
  <c r="L784" i="14"/>
  <c r="D784" i="14"/>
  <c r="F784" i="14"/>
  <c r="G784" i="14"/>
  <c r="K784" i="14"/>
  <c r="C784" i="14"/>
  <c r="B784" i="14"/>
  <c r="J784" i="14"/>
  <c r="F684" i="14"/>
  <c r="I684" i="14"/>
  <c r="E684" i="14"/>
  <c r="L684" i="14"/>
  <c r="J684" i="14"/>
  <c r="K684" i="14"/>
  <c r="B684" i="14"/>
  <c r="D684" i="14"/>
  <c r="H684" i="14"/>
  <c r="C684" i="14"/>
  <c r="G684" i="14"/>
  <c r="I386" i="14"/>
  <c r="C386" i="14"/>
  <c r="F386" i="14"/>
  <c r="G386" i="14"/>
  <c r="D386" i="14"/>
  <c r="L386" i="14"/>
  <c r="B386" i="14"/>
  <c r="J386" i="14"/>
  <c r="K386" i="14"/>
  <c r="H386" i="14"/>
  <c r="E386" i="14"/>
  <c r="D887" i="1"/>
  <c r="L887" i="1" s="1"/>
  <c r="M886" i="1"/>
  <c r="A886" i="14"/>
  <c r="A485" i="14"/>
  <c r="D486" i="1"/>
  <c r="L486" i="1" s="1"/>
  <c r="M485" i="1"/>
  <c r="L636" i="1" l="1"/>
  <c r="M636" i="1" s="1"/>
  <c r="D637" i="1"/>
  <c r="A636" i="14"/>
  <c r="E635" i="14"/>
  <c r="J635" i="14"/>
  <c r="F635" i="14"/>
  <c r="H635" i="14"/>
  <c r="C635" i="14"/>
  <c r="K635" i="14"/>
  <c r="D635" i="14"/>
  <c r="I635" i="14"/>
  <c r="G635" i="14"/>
  <c r="L635" i="14"/>
  <c r="B635" i="14"/>
  <c r="M887" i="1"/>
  <c r="D888" i="1"/>
  <c r="L888" i="1" s="1"/>
  <c r="A887" i="14"/>
  <c r="E936" i="14"/>
  <c r="I936" i="14"/>
  <c r="J936" i="14"/>
  <c r="L936" i="14"/>
  <c r="K936" i="14"/>
  <c r="B936" i="14"/>
  <c r="F936" i="14"/>
  <c r="D936" i="14"/>
  <c r="H936" i="14"/>
  <c r="C936" i="14"/>
  <c r="G936" i="14"/>
  <c r="E285" i="14"/>
  <c r="L285" i="14"/>
  <c r="H285" i="14"/>
  <c r="D285" i="14"/>
  <c r="G285" i="14"/>
  <c r="B285" i="14"/>
  <c r="I285" i="14"/>
  <c r="C285" i="14"/>
  <c r="J285" i="14"/>
  <c r="K285" i="14"/>
  <c r="F285" i="14"/>
  <c r="F585" i="14"/>
  <c r="H585" i="14"/>
  <c r="I585" i="14"/>
  <c r="E585" i="14"/>
  <c r="K585" i="14"/>
  <c r="C585" i="14"/>
  <c r="G585" i="14"/>
  <c r="D585" i="14"/>
  <c r="J585" i="14"/>
  <c r="L585" i="14"/>
  <c r="B585" i="14"/>
  <c r="D837" i="1"/>
  <c r="L837" i="1" s="1"/>
  <c r="M836" i="1"/>
  <c r="A836" i="14"/>
  <c r="A336" i="14"/>
  <c r="D337" i="1"/>
  <c r="L337" i="1" s="1"/>
  <c r="M336" i="1"/>
  <c r="A388" i="14"/>
  <c r="D389" i="1"/>
  <c r="L389" i="1" s="1"/>
  <c r="M388" i="1"/>
  <c r="F485" i="14"/>
  <c r="L485" i="14"/>
  <c r="I485" i="14"/>
  <c r="C485" i="14"/>
  <c r="D485" i="14"/>
  <c r="G485" i="14"/>
  <c r="H485" i="14"/>
  <c r="K485" i="14"/>
  <c r="E485" i="14"/>
  <c r="B485" i="14"/>
  <c r="J485" i="14"/>
  <c r="J136" i="14"/>
  <c r="E136" i="14"/>
  <c r="C136" i="14"/>
  <c r="I136" i="14"/>
  <c r="L136" i="14"/>
  <c r="F136" i="14"/>
  <c r="G136" i="14"/>
  <c r="D136" i="14"/>
  <c r="B136" i="14"/>
  <c r="H136" i="14"/>
  <c r="K136" i="14"/>
  <c r="M87" i="1"/>
  <c r="D88" i="1"/>
  <c r="L88" i="1" s="1"/>
  <c r="A87" i="14"/>
  <c r="E685" i="14"/>
  <c r="G685" i="14"/>
  <c r="H685" i="14"/>
  <c r="J685" i="14"/>
  <c r="K685" i="14"/>
  <c r="D685" i="14"/>
  <c r="C685" i="14"/>
  <c r="L685" i="14"/>
  <c r="I685" i="14"/>
  <c r="F685" i="14"/>
  <c r="B685" i="14"/>
  <c r="H335" i="14"/>
  <c r="I335" i="14"/>
  <c r="L335" i="14"/>
  <c r="E335" i="14"/>
  <c r="K335" i="14"/>
  <c r="F335" i="14"/>
  <c r="C335" i="14"/>
  <c r="G335" i="14"/>
  <c r="B335" i="14"/>
  <c r="D335" i="14"/>
  <c r="J335" i="14"/>
  <c r="D187" i="1"/>
  <c r="L187" i="1" s="1"/>
  <c r="A186" i="14"/>
  <c r="M186" i="1"/>
  <c r="J985" i="14"/>
  <c r="I985" i="14"/>
  <c r="F985" i="14"/>
  <c r="B985" i="14"/>
  <c r="E985" i="14"/>
  <c r="L985" i="14"/>
  <c r="C985" i="14"/>
  <c r="H985" i="14"/>
  <c r="G985" i="14"/>
  <c r="K985" i="14"/>
  <c r="D985" i="14"/>
  <c r="A986" i="14"/>
  <c r="D987" i="1"/>
  <c r="L987" i="1" s="1"/>
  <c r="M986" i="1"/>
  <c r="M236" i="1"/>
  <c r="A236" i="14"/>
  <c r="D237" i="1"/>
  <c r="L237" i="1" s="1"/>
  <c r="A486" i="14"/>
  <c r="D487" i="1"/>
  <c r="L487" i="1" s="1"/>
  <c r="M486" i="1"/>
  <c r="E886" i="14"/>
  <c r="J886" i="14"/>
  <c r="C886" i="14"/>
  <c r="D886" i="14"/>
  <c r="I886" i="14"/>
  <c r="L886" i="14"/>
  <c r="F886" i="14"/>
  <c r="B886" i="14"/>
  <c r="K886" i="14"/>
  <c r="H886" i="14"/>
  <c r="G886" i="14"/>
  <c r="M137" i="1"/>
  <c r="D138" i="1"/>
  <c r="L138" i="1" s="1"/>
  <c r="A137" i="14"/>
  <c r="A937" i="14"/>
  <c r="M937" i="1"/>
  <c r="D938" i="1"/>
  <c r="L938" i="1" s="1"/>
  <c r="F436" i="14"/>
  <c r="L436" i="14"/>
  <c r="E436" i="14"/>
  <c r="K436" i="14"/>
  <c r="D436" i="14"/>
  <c r="C436" i="14"/>
  <c r="G436" i="14"/>
  <c r="H436" i="14"/>
  <c r="B436" i="14"/>
  <c r="J436" i="14"/>
  <c r="I436" i="14"/>
  <c r="A286" i="14"/>
  <c r="D287" i="1"/>
  <c r="L287" i="1" s="1"/>
  <c r="M286" i="1"/>
  <c r="J735" i="14"/>
  <c r="E735" i="14"/>
  <c r="K735" i="14"/>
  <c r="C735" i="14"/>
  <c r="F735" i="14"/>
  <c r="D735" i="14"/>
  <c r="B735" i="14"/>
  <c r="I735" i="14"/>
  <c r="L735" i="14"/>
  <c r="G735" i="14"/>
  <c r="H735" i="14"/>
  <c r="L36" i="14"/>
  <c r="C36" i="14"/>
  <c r="D36" i="14"/>
  <c r="J36" i="14"/>
  <c r="I36" i="14"/>
  <c r="F36" i="14"/>
  <c r="B36" i="14"/>
  <c r="E36" i="14"/>
  <c r="K36" i="14"/>
  <c r="G36" i="14"/>
  <c r="H36" i="14"/>
  <c r="D38" i="1"/>
  <c r="L38" i="1" s="1"/>
  <c r="A37" i="14"/>
  <c r="M37" i="1"/>
  <c r="G835" i="14"/>
  <c r="J835" i="14"/>
  <c r="E835" i="14"/>
  <c r="H835" i="14"/>
  <c r="K835" i="14"/>
  <c r="I835" i="14"/>
  <c r="L835" i="14"/>
  <c r="C835" i="14"/>
  <c r="B835" i="14"/>
  <c r="F835" i="14"/>
  <c r="D835" i="14"/>
  <c r="A536" i="14"/>
  <c r="M536" i="1"/>
  <c r="D537" i="1"/>
  <c r="L537" i="1" s="1"/>
  <c r="M786" i="1"/>
  <c r="D787" i="1"/>
  <c r="L787" i="1" s="1"/>
  <c r="A786" i="14"/>
  <c r="L785" i="14"/>
  <c r="J785" i="14"/>
  <c r="B785" i="14"/>
  <c r="K785" i="14"/>
  <c r="E785" i="14"/>
  <c r="C785" i="14"/>
  <c r="H785" i="14"/>
  <c r="I785" i="14"/>
  <c r="G785" i="14"/>
  <c r="D785" i="14"/>
  <c r="F785" i="14"/>
  <c r="E235" i="14"/>
  <c r="J235" i="14"/>
  <c r="K235" i="14"/>
  <c r="H235" i="14"/>
  <c r="I235" i="14"/>
  <c r="L235" i="14"/>
  <c r="D235" i="14"/>
  <c r="F235" i="14"/>
  <c r="B235" i="14"/>
  <c r="G235" i="14"/>
  <c r="C235" i="14"/>
  <c r="L387" i="14"/>
  <c r="J387" i="14"/>
  <c r="K387" i="14"/>
  <c r="G387" i="14"/>
  <c r="E387" i="14"/>
  <c r="C387" i="14"/>
  <c r="F387" i="14"/>
  <c r="D387" i="14"/>
  <c r="I387" i="14"/>
  <c r="H387" i="14"/>
  <c r="B387" i="14"/>
  <c r="D438" i="1"/>
  <c r="L438" i="1" s="1"/>
  <c r="M437" i="1"/>
  <c r="A437" i="14"/>
  <c r="H86" i="14"/>
  <c r="J86" i="14"/>
  <c r="E86" i="14"/>
  <c r="B86" i="14"/>
  <c r="L86" i="14"/>
  <c r="F86" i="14"/>
  <c r="G86" i="14"/>
  <c r="I86" i="14"/>
  <c r="C86" i="14"/>
  <c r="K86" i="14"/>
  <c r="D86" i="14"/>
  <c r="M686" i="1"/>
  <c r="A686" i="14"/>
  <c r="D687" i="1"/>
  <c r="L687" i="1" s="1"/>
  <c r="A736" i="14"/>
  <c r="M736" i="1"/>
  <c r="D737" i="1"/>
  <c r="L737" i="1" s="1"/>
  <c r="A586" i="14"/>
  <c r="M586" i="1"/>
  <c r="D587" i="1"/>
  <c r="L587" i="1" s="1"/>
  <c r="C535" i="14"/>
  <c r="E535" i="14"/>
  <c r="D535" i="14"/>
  <c r="I535" i="14"/>
  <c r="B535" i="14"/>
  <c r="K535" i="14"/>
  <c r="J535" i="14"/>
  <c r="H535" i="14"/>
  <c r="G535" i="14"/>
  <c r="L535" i="14"/>
  <c r="F535" i="14"/>
  <c r="B185" i="14"/>
  <c r="I185" i="14"/>
  <c r="F185" i="14"/>
  <c r="L185" i="14"/>
  <c r="K185" i="14"/>
  <c r="D185" i="14"/>
  <c r="C185" i="14"/>
  <c r="J185" i="14"/>
  <c r="H185" i="14"/>
  <c r="E185" i="14"/>
  <c r="G185" i="14"/>
  <c r="D636" i="14" l="1"/>
  <c r="F636" i="14"/>
  <c r="H636" i="14"/>
  <c r="L636" i="14"/>
  <c r="J636" i="14"/>
  <c r="G636" i="14"/>
  <c r="E636" i="14"/>
  <c r="C636" i="14"/>
  <c r="K636" i="14"/>
  <c r="I636" i="14"/>
  <c r="B636" i="14"/>
  <c r="L637" i="1"/>
  <c r="M637" i="1" s="1"/>
  <c r="A637" i="14"/>
  <c r="D638" i="1"/>
  <c r="M587" i="1"/>
  <c r="D588" i="1"/>
  <c r="L588" i="1" s="1"/>
  <c r="A587" i="14"/>
  <c r="F586" i="14"/>
  <c r="B586" i="14"/>
  <c r="J586" i="14"/>
  <c r="G586" i="14"/>
  <c r="L586" i="14"/>
  <c r="H586" i="14"/>
  <c r="C586" i="14"/>
  <c r="K586" i="14"/>
  <c r="I586" i="14"/>
  <c r="D586" i="14"/>
  <c r="E586" i="14"/>
  <c r="D738" i="1"/>
  <c r="L738" i="1" s="1"/>
  <c r="A737" i="14"/>
  <c r="M737" i="1"/>
  <c r="J786" i="14"/>
  <c r="G786" i="14"/>
  <c r="E786" i="14"/>
  <c r="K786" i="14"/>
  <c r="L786" i="14"/>
  <c r="F786" i="14"/>
  <c r="D786" i="14"/>
  <c r="B786" i="14"/>
  <c r="C786" i="14"/>
  <c r="H786" i="14"/>
  <c r="I786" i="14"/>
  <c r="H37" i="14"/>
  <c r="L37" i="14"/>
  <c r="F37" i="14"/>
  <c r="K37" i="14"/>
  <c r="G37" i="14"/>
  <c r="I37" i="14"/>
  <c r="E37" i="14"/>
  <c r="D37" i="14"/>
  <c r="B37" i="14"/>
  <c r="J37" i="14"/>
  <c r="C37" i="14"/>
  <c r="M287" i="1"/>
  <c r="A287" i="14"/>
  <c r="D288" i="1"/>
  <c r="L288" i="1" s="1"/>
  <c r="M938" i="1"/>
  <c r="D939" i="1"/>
  <c r="L939" i="1" s="1"/>
  <c r="A938" i="14"/>
  <c r="C236" i="14"/>
  <c r="K236" i="14"/>
  <c r="B236" i="14"/>
  <c r="L236" i="14"/>
  <c r="J236" i="14"/>
  <c r="F236" i="14"/>
  <c r="E236" i="14"/>
  <c r="D236" i="14"/>
  <c r="H236" i="14"/>
  <c r="G236" i="14"/>
  <c r="I236" i="14"/>
  <c r="A987" i="14"/>
  <c r="D988" i="1"/>
  <c r="L988" i="1" s="1"/>
  <c r="M987" i="1"/>
  <c r="M88" i="1"/>
  <c r="A88" i="14"/>
  <c r="D89" i="1"/>
  <c r="L89" i="1" s="1"/>
  <c r="D836" i="14"/>
  <c r="B836" i="14"/>
  <c r="H836" i="14"/>
  <c r="C836" i="14"/>
  <c r="F836" i="14"/>
  <c r="I836" i="14"/>
  <c r="E836" i="14"/>
  <c r="G836" i="14"/>
  <c r="K836" i="14"/>
  <c r="L836" i="14"/>
  <c r="J836" i="14"/>
  <c r="D838" i="1"/>
  <c r="L838" i="1" s="1"/>
  <c r="M837" i="1"/>
  <c r="A837" i="14"/>
  <c r="A438" i="14"/>
  <c r="M438" i="1"/>
  <c r="D439" i="1"/>
  <c r="L439" i="1" s="1"/>
  <c r="A38" i="14"/>
  <c r="D39" i="1"/>
  <c r="L39" i="1" s="1"/>
  <c r="M38" i="1"/>
  <c r="F137" i="14"/>
  <c r="L137" i="14"/>
  <c r="H137" i="14"/>
  <c r="C137" i="14"/>
  <c r="B137" i="14"/>
  <c r="K137" i="14"/>
  <c r="I137" i="14"/>
  <c r="D137" i="14"/>
  <c r="J137" i="14"/>
  <c r="G137" i="14"/>
  <c r="E137" i="14"/>
  <c r="D186" i="14"/>
  <c r="L186" i="14"/>
  <c r="B186" i="14"/>
  <c r="H186" i="14"/>
  <c r="C186" i="14"/>
  <c r="F186" i="14"/>
  <c r="E186" i="14"/>
  <c r="I186" i="14"/>
  <c r="G186" i="14"/>
  <c r="J186" i="14"/>
  <c r="K186" i="14"/>
  <c r="D390" i="1"/>
  <c r="L390" i="1" s="1"/>
  <c r="A389" i="14"/>
  <c r="M389" i="1"/>
  <c r="A337" i="14"/>
  <c r="M337" i="1"/>
  <c r="D338" i="1"/>
  <c r="L338" i="1" s="1"/>
  <c r="M687" i="1"/>
  <c r="D688" i="1"/>
  <c r="L688" i="1" s="1"/>
  <c r="A687" i="14"/>
  <c r="C437" i="14"/>
  <c r="D437" i="14"/>
  <c r="H437" i="14"/>
  <c r="K437" i="14"/>
  <c r="J437" i="14"/>
  <c r="B437" i="14"/>
  <c r="F437" i="14"/>
  <c r="L437" i="14"/>
  <c r="I437" i="14"/>
  <c r="G437" i="14"/>
  <c r="E437" i="14"/>
  <c r="M787" i="1"/>
  <c r="D788" i="1"/>
  <c r="L788" i="1" s="1"/>
  <c r="A787" i="14"/>
  <c r="L286" i="14"/>
  <c r="G286" i="14"/>
  <c r="F286" i="14"/>
  <c r="B286" i="14"/>
  <c r="E286" i="14"/>
  <c r="K286" i="14"/>
  <c r="D286" i="14"/>
  <c r="H286" i="14"/>
  <c r="C286" i="14"/>
  <c r="I286" i="14"/>
  <c r="J286" i="14"/>
  <c r="M138" i="1"/>
  <c r="D139" i="1"/>
  <c r="L139" i="1" s="1"/>
  <c r="A138" i="14"/>
  <c r="D488" i="1"/>
  <c r="L488" i="1" s="1"/>
  <c r="A487" i="14"/>
  <c r="M487" i="1"/>
  <c r="L986" i="14"/>
  <c r="D986" i="14"/>
  <c r="B986" i="14"/>
  <c r="F986" i="14"/>
  <c r="G986" i="14"/>
  <c r="I986" i="14"/>
  <c r="J986" i="14"/>
  <c r="K986" i="14"/>
  <c r="C986" i="14"/>
  <c r="E986" i="14"/>
  <c r="H986" i="14"/>
  <c r="A187" i="14"/>
  <c r="D188" i="1"/>
  <c r="L188" i="1" s="1"/>
  <c r="M187" i="1"/>
  <c r="F388" i="14"/>
  <c r="I388" i="14"/>
  <c r="E388" i="14"/>
  <c r="D388" i="14"/>
  <c r="L388" i="14"/>
  <c r="J388" i="14"/>
  <c r="K388" i="14"/>
  <c r="B388" i="14"/>
  <c r="H388" i="14"/>
  <c r="G388" i="14"/>
  <c r="C388" i="14"/>
  <c r="B336" i="14"/>
  <c r="J336" i="14"/>
  <c r="H336" i="14"/>
  <c r="G336" i="14"/>
  <c r="L336" i="14"/>
  <c r="E336" i="14"/>
  <c r="C336" i="14"/>
  <c r="K336" i="14"/>
  <c r="D336" i="14"/>
  <c r="I336" i="14"/>
  <c r="F336" i="14"/>
  <c r="B887" i="14"/>
  <c r="G887" i="14"/>
  <c r="L887" i="14"/>
  <c r="J887" i="14"/>
  <c r="K887" i="14"/>
  <c r="H887" i="14"/>
  <c r="D887" i="14"/>
  <c r="F887" i="14"/>
  <c r="C887" i="14"/>
  <c r="E887" i="14"/>
  <c r="I887" i="14"/>
  <c r="H736" i="14"/>
  <c r="K736" i="14"/>
  <c r="I736" i="14"/>
  <c r="G736" i="14"/>
  <c r="C736" i="14"/>
  <c r="D736" i="14"/>
  <c r="F736" i="14"/>
  <c r="J736" i="14"/>
  <c r="B736" i="14"/>
  <c r="E736" i="14"/>
  <c r="L736" i="14"/>
  <c r="H686" i="14"/>
  <c r="E686" i="14"/>
  <c r="C686" i="14"/>
  <c r="B686" i="14"/>
  <c r="G686" i="14"/>
  <c r="J686" i="14"/>
  <c r="D686" i="14"/>
  <c r="F686" i="14"/>
  <c r="K686" i="14"/>
  <c r="L686" i="14"/>
  <c r="I686" i="14"/>
  <c r="A537" i="14"/>
  <c r="M537" i="1"/>
  <c r="D538" i="1"/>
  <c r="L538" i="1" s="1"/>
  <c r="C536" i="14"/>
  <c r="G536" i="14"/>
  <c r="J536" i="14"/>
  <c r="K536" i="14"/>
  <c r="I536" i="14"/>
  <c r="D536" i="14"/>
  <c r="F536" i="14"/>
  <c r="B536" i="14"/>
  <c r="E536" i="14"/>
  <c r="H536" i="14"/>
  <c r="L536" i="14"/>
  <c r="G937" i="14"/>
  <c r="D937" i="14"/>
  <c r="K937" i="14"/>
  <c r="J937" i="14"/>
  <c r="E937" i="14"/>
  <c r="H937" i="14"/>
  <c r="C937" i="14"/>
  <c r="F937" i="14"/>
  <c r="I937" i="14"/>
  <c r="B937" i="14"/>
  <c r="L937" i="14"/>
  <c r="H486" i="14"/>
  <c r="C486" i="14"/>
  <c r="E486" i="14"/>
  <c r="K486" i="14"/>
  <c r="G486" i="14"/>
  <c r="I486" i="14"/>
  <c r="F486" i="14"/>
  <c r="L486" i="14"/>
  <c r="J486" i="14"/>
  <c r="B486" i="14"/>
  <c r="D486" i="14"/>
  <c r="D238" i="1"/>
  <c r="L238" i="1" s="1"/>
  <c r="M237" i="1"/>
  <c r="A237" i="14"/>
  <c r="D87" i="14"/>
  <c r="E87" i="14"/>
  <c r="C87" i="14"/>
  <c r="L87" i="14"/>
  <c r="G87" i="14"/>
  <c r="J87" i="14"/>
  <c r="F87" i="14"/>
  <c r="H87" i="14"/>
  <c r="B87" i="14"/>
  <c r="K87" i="14"/>
  <c r="I87" i="14"/>
  <c r="A888" i="14"/>
  <c r="D889" i="1"/>
  <c r="L889" i="1" s="1"/>
  <c r="M888" i="1"/>
  <c r="L638" i="1" l="1"/>
  <c r="M638" i="1" s="1"/>
  <c r="D639" i="1"/>
  <c r="A638" i="14"/>
  <c r="E637" i="14"/>
  <c r="B637" i="14"/>
  <c r="C637" i="14"/>
  <c r="L637" i="14"/>
  <c r="F637" i="14"/>
  <c r="G637" i="14"/>
  <c r="D637" i="14"/>
  <c r="J637" i="14"/>
  <c r="I637" i="14"/>
  <c r="K637" i="14"/>
  <c r="H637" i="14"/>
  <c r="A188" i="14"/>
  <c r="D189" i="1"/>
  <c r="L189" i="1" s="1"/>
  <c r="M188" i="1"/>
  <c r="J389" i="14"/>
  <c r="H389" i="14"/>
  <c r="G389" i="14"/>
  <c r="C389" i="14"/>
  <c r="E389" i="14"/>
  <c r="K389" i="14"/>
  <c r="F389" i="14"/>
  <c r="D389" i="14"/>
  <c r="I389" i="14"/>
  <c r="L389" i="14"/>
  <c r="B389" i="14"/>
  <c r="M39" i="1"/>
  <c r="D40" i="1"/>
  <c r="L40" i="1" s="1"/>
  <c r="A39" i="14"/>
  <c r="G438" i="14"/>
  <c r="K438" i="14"/>
  <c r="E438" i="14"/>
  <c r="L438" i="14"/>
  <c r="J438" i="14"/>
  <c r="B438" i="14"/>
  <c r="F438" i="14"/>
  <c r="H438" i="14"/>
  <c r="D438" i="14"/>
  <c r="C438" i="14"/>
  <c r="I438" i="14"/>
  <c r="A838" i="14"/>
  <c r="M838" i="1"/>
  <c r="D839" i="1"/>
  <c r="L839" i="1" s="1"/>
  <c r="D90" i="1"/>
  <c r="L90" i="1" s="1"/>
  <c r="A89" i="14"/>
  <c r="M89" i="1"/>
  <c r="A288" i="14"/>
  <c r="D289" i="1"/>
  <c r="L289" i="1" s="1"/>
  <c r="M288" i="1"/>
  <c r="K737" i="14"/>
  <c r="L737" i="14"/>
  <c r="C737" i="14"/>
  <c r="G737" i="14"/>
  <c r="F737" i="14"/>
  <c r="J737" i="14"/>
  <c r="B737" i="14"/>
  <c r="I737" i="14"/>
  <c r="D737" i="14"/>
  <c r="H737" i="14"/>
  <c r="E737" i="14"/>
  <c r="E587" i="14"/>
  <c r="L587" i="14"/>
  <c r="D587" i="14"/>
  <c r="I587" i="14"/>
  <c r="C587" i="14"/>
  <c r="K587" i="14"/>
  <c r="F587" i="14"/>
  <c r="H587" i="14"/>
  <c r="B587" i="14"/>
  <c r="G587" i="14"/>
  <c r="J587" i="14"/>
  <c r="D489" i="1"/>
  <c r="L489" i="1" s="1"/>
  <c r="A488" i="14"/>
  <c r="M488" i="1"/>
  <c r="C687" i="14"/>
  <c r="E687" i="14"/>
  <c r="B687" i="14"/>
  <c r="F687" i="14"/>
  <c r="G687" i="14"/>
  <c r="L687" i="14"/>
  <c r="D687" i="14"/>
  <c r="K687" i="14"/>
  <c r="J687" i="14"/>
  <c r="I687" i="14"/>
  <c r="H687" i="14"/>
  <c r="A338" i="14"/>
  <c r="M338" i="1"/>
  <c r="D339" i="1"/>
  <c r="L339" i="1" s="1"/>
  <c r="L337" i="14"/>
  <c r="H337" i="14"/>
  <c r="F337" i="14"/>
  <c r="B337" i="14"/>
  <c r="I337" i="14"/>
  <c r="J337" i="14"/>
  <c r="D337" i="14"/>
  <c r="G337" i="14"/>
  <c r="C337" i="14"/>
  <c r="E337" i="14"/>
  <c r="K337" i="14"/>
  <c r="M939" i="1"/>
  <c r="D940" i="1"/>
  <c r="L940" i="1" s="1"/>
  <c r="A939" i="14"/>
  <c r="H287" i="14"/>
  <c r="J287" i="14"/>
  <c r="K287" i="14"/>
  <c r="L287" i="14"/>
  <c r="C287" i="14"/>
  <c r="E287" i="14"/>
  <c r="G287" i="14"/>
  <c r="B287" i="14"/>
  <c r="D287" i="14"/>
  <c r="F287" i="14"/>
  <c r="I287" i="14"/>
  <c r="D589" i="1"/>
  <c r="L589" i="1" s="1"/>
  <c r="A588" i="14"/>
  <c r="M588" i="1"/>
  <c r="E888" i="14"/>
  <c r="B888" i="14"/>
  <c r="K888" i="14"/>
  <c r="D888" i="14"/>
  <c r="H888" i="14"/>
  <c r="J888" i="14"/>
  <c r="G888" i="14"/>
  <c r="L888" i="14"/>
  <c r="I888" i="14"/>
  <c r="C888" i="14"/>
  <c r="F888" i="14"/>
  <c r="I487" i="14"/>
  <c r="G487" i="14"/>
  <c r="C487" i="14"/>
  <c r="K487" i="14"/>
  <c r="B487" i="14"/>
  <c r="F487" i="14"/>
  <c r="L487" i="14"/>
  <c r="E487" i="14"/>
  <c r="J487" i="14"/>
  <c r="H487" i="14"/>
  <c r="D487" i="14"/>
  <c r="M788" i="1"/>
  <c r="D789" i="1"/>
  <c r="L789" i="1" s="1"/>
  <c r="A788" i="14"/>
  <c r="M889" i="1"/>
  <c r="A889" i="14"/>
  <c r="D890" i="1"/>
  <c r="L890" i="1" s="1"/>
  <c r="M238" i="1"/>
  <c r="A238" i="14"/>
  <c r="D239" i="1"/>
  <c r="L239" i="1" s="1"/>
  <c r="D539" i="1"/>
  <c r="L539" i="1" s="1"/>
  <c r="M538" i="1"/>
  <c r="A538" i="14"/>
  <c r="B537" i="14"/>
  <c r="F537" i="14"/>
  <c r="L537" i="14"/>
  <c r="E537" i="14"/>
  <c r="K537" i="14"/>
  <c r="D537" i="14"/>
  <c r="H537" i="14"/>
  <c r="J537" i="14"/>
  <c r="I537" i="14"/>
  <c r="C537" i="14"/>
  <c r="G537" i="14"/>
  <c r="D187" i="14"/>
  <c r="L187" i="14"/>
  <c r="B187" i="14"/>
  <c r="G187" i="14"/>
  <c r="K187" i="14"/>
  <c r="J187" i="14"/>
  <c r="I187" i="14"/>
  <c r="F187" i="14"/>
  <c r="H187" i="14"/>
  <c r="C187" i="14"/>
  <c r="E187" i="14"/>
  <c r="L138" i="14"/>
  <c r="I138" i="14"/>
  <c r="B138" i="14"/>
  <c r="K138" i="14"/>
  <c r="H138" i="14"/>
  <c r="G138" i="14"/>
  <c r="D138" i="14"/>
  <c r="C138" i="14"/>
  <c r="E138" i="14"/>
  <c r="J138" i="14"/>
  <c r="F138" i="14"/>
  <c r="D391" i="1"/>
  <c r="L391" i="1" s="1"/>
  <c r="A390" i="14"/>
  <c r="M390" i="1"/>
  <c r="A439" i="14"/>
  <c r="M439" i="1"/>
  <c r="D440" i="1"/>
  <c r="L440" i="1" s="1"/>
  <c r="G837" i="14"/>
  <c r="E837" i="14"/>
  <c r="H837" i="14"/>
  <c r="B837" i="14"/>
  <c r="I837" i="14"/>
  <c r="K837" i="14"/>
  <c r="J837" i="14"/>
  <c r="F837" i="14"/>
  <c r="C837" i="14"/>
  <c r="L837" i="14"/>
  <c r="D837" i="14"/>
  <c r="D989" i="1"/>
  <c r="L989" i="1" s="1"/>
  <c r="A988" i="14"/>
  <c r="M988" i="1"/>
  <c r="I938" i="14"/>
  <c r="C938" i="14"/>
  <c r="J938" i="14"/>
  <c r="B938" i="14"/>
  <c r="K938" i="14"/>
  <c r="G938" i="14"/>
  <c r="L938" i="14"/>
  <c r="H938" i="14"/>
  <c r="D938" i="14"/>
  <c r="E938" i="14"/>
  <c r="F938" i="14"/>
  <c r="A738" i="14"/>
  <c r="M738" i="1"/>
  <c r="D739" i="1"/>
  <c r="L739" i="1" s="1"/>
  <c r="J237" i="14"/>
  <c r="F237" i="14"/>
  <c r="I237" i="14"/>
  <c r="C237" i="14"/>
  <c r="E237" i="14"/>
  <c r="H237" i="14"/>
  <c r="D237" i="14"/>
  <c r="K237" i="14"/>
  <c r="G237" i="14"/>
  <c r="L237" i="14"/>
  <c r="B237" i="14"/>
  <c r="M139" i="1"/>
  <c r="D140" i="1"/>
  <c r="L140" i="1" s="1"/>
  <c r="A139" i="14"/>
  <c r="E787" i="14"/>
  <c r="L787" i="14"/>
  <c r="F787" i="14"/>
  <c r="B787" i="14"/>
  <c r="C787" i="14"/>
  <c r="G787" i="14"/>
  <c r="D787" i="14"/>
  <c r="K787" i="14"/>
  <c r="H787" i="14"/>
  <c r="J787" i="14"/>
  <c r="I787" i="14"/>
  <c r="A688" i="14"/>
  <c r="M688" i="1"/>
  <c r="D689" i="1"/>
  <c r="L689" i="1" s="1"/>
  <c r="C38" i="14"/>
  <c r="B38" i="14"/>
  <c r="G38" i="14"/>
  <c r="H38" i="14"/>
  <c r="K38" i="14"/>
  <c r="E38" i="14"/>
  <c r="J38" i="14"/>
  <c r="I38" i="14"/>
  <c r="D38" i="14"/>
  <c r="L38" i="14"/>
  <c r="F38" i="14"/>
  <c r="F88" i="14"/>
  <c r="D88" i="14"/>
  <c r="B88" i="14"/>
  <c r="J88" i="14"/>
  <c r="L88" i="14"/>
  <c r="C88" i="14"/>
  <c r="H88" i="14"/>
  <c r="E88" i="14"/>
  <c r="G88" i="14"/>
  <c r="K88" i="14"/>
  <c r="I88" i="14"/>
  <c r="H987" i="14"/>
  <c r="F987" i="14"/>
  <c r="K987" i="14"/>
  <c r="L987" i="14"/>
  <c r="G987" i="14"/>
  <c r="J987" i="14"/>
  <c r="I987" i="14"/>
  <c r="C987" i="14"/>
  <c r="E987" i="14"/>
  <c r="D987" i="14"/>
  <c r="B987" i="14"/>
  <c r="G638" i="14" l="1"/>
  <c r="J638" i="14"/>
  <c r="I638" i="14"/>
  <c r="H638" i="14"/>
  <c r="F638" i="14"/>
  <c r="C638" i="14"/>
  <c r="K638" i="14"/>
  <c r="D638" i="14"/>
  <c r="E638" i="14"/>
  <c r="B638" i="14"/>
  <c r="L638" i="14"/>
  <c r="L639" i="1"/>
  <c r="M639" i="1" s="1"/>
  <c r="A639" i="14"/>
  <c r="D640" i="1"/>
  <c r="A391" i="14"/>
  <c r="D392" i="1"/>
  <c r="L392" i="1" s="1"/>
  <c r="M391" i="1"/>
  <c r="M789" i="1"/>
  <c r="A789" i="14"/>
  <c r="D790" i="1"/>
  <c r="L790" i="1" s="1"/>
  <c r="K588" i="14"/>
  <c r="J588" i="14"/>
  <c r="I588" i="14"/>
  <c r="L588" i="14"/>
  <c r="D588" i="14"/>
  <c r="H588" i="14"/>
  <c r="B588" i="14"/>
  <c r="C588" i="14"/>
  <c r="F588" i="14"/>
  <c r="E588" i="14"/>
  <c r="G588" i="14"/>
  <c r="M289" i="1"/>
  <c r="D290" i="1"/>
  <c r="L290" i="1" s="1"/>
  <c r="A289" i="14"/>
  <c r="M90" i="1"/>
  <c r="D91" i="1"/>
  <c r="L91" i="1" s="1"/>
  <c r="A90" i="14"/>
  <c r="F39" i="14"/>
  <c r="D39" i="14"/>
  <c r="J39" i="14"/>
  <c r="L39" i="14"/>
  <c r="B39" i="14"/>
  <c r="C39" i="14"/>
  <c r="I39" i="14"/>
  <c r="G39" i="14"/>
  <c r="H39" i="14"/>
  <c r="E39" i="14"/>
  <c r="K39" i="14"/>
  <c r="I988" i="14"/>
  <c r="G988" i="14"/>
  <c r="C988" i="14"/>
  <c r="L988" i="14"/>
  <c r="D988" i="14"/>
  <c r="H988" i="14"/>
  <c r="E988" i="14"/>
  <c r="B988" i="14"/>
  <c r="K988" i="14"/>
  <c r="F988" i="14"/>
  <c r="J988" i="14"/>
  <c r="B439" i="14"/>
  <c r="C439" i="14"/>
  <c r="D439" i="14"/>
  <c r="K439" i="14"/>
  <c r="J439" i="14"/>
  <c r="F439" i="14"/>
  <c r="L439" i="14"/>
  <c r="I439" i="14"/>
  <c r="H439" i="14"/>
  <c r="G439" i="14"/>
  <c r="E439" i="14"/>
  <c r="J538" i="14"/>
  <c r="C538" i="14"/>
  <c r="I538" i="14"/>
  <c r="H538" i="14"/>
  <c r="B538" i="14"/>
  <c r="E538" i="14"/>
  <c r="K538" i="14"/>
  <c r="F538" i="14"/>
  <c r="G538" i="14"/>
  <c r="D538" i="14"/>
  <c r="L538" i="14"/>
  <c r="A539" i="14"/>
  <c r="M539" i="1"/>
  <c r="D540" i="1"/>
  <c r="L540" i="1" s="1"/>
  <c r="C238" i="14"/>
  <c r="B238" i="14"/>
  <c r="F238" i="14"/>
  <c r="E238" i="14"/>
  <c r="J238" i="14"/>
  <c r="D238" i="14"/>
  <c r="I238" i="14"/>
  <c r="H238" i="14"/>
  <c r="K238" i="14"/>
  <c r="G238" i="14"/>
  <c r="L238" i="14"/>
  <c r="M890" i="1"/>
  <c r="D891" i="1"/>
  <c r="L891" i="1" s="1"/>
  <c r="A890" i="14"/>
  <c r="M589" i="1"/>
  <c r="D590" i="1"/>
  <c r="L590" i="1" s="1"/>
  <c r="A589" i="14"/>
  <c r="D490" i="1"/>
  <c r="L490" i="1" s="1"/>
  <c r="A489" i="14"/>
  <c r="M489" i="1"/>
  <c r="C288" i="14"/>
  <c r="E288" i="14"/>
  <c r="F288" i="14"/>
  <c r="K288" i="14"/>
  <c r="D288" i="14"/>
  <c r="G288" i="14"/>
  <c r="H288" i="14"/>
  <c r="B288" i="14"/>
  <c r="L288" i="14"/>
  <c r="I288" i="14"/>
  <c r="J288" i="14"/>
  <c r="D41" i="1"/>
  <c r="L41" i="1" s="1"/>
  <c r="M40" i="1"/>
  <c r="A40" i="14"/>
  <c r="D190" i="1"/>
  <c r="L190" i="1" s="1"/>
  <c r="A189" i="14"/>
  <c r="M189" i="1"/>
  <c r="M689" i="1"/>
  <c r="D690" i="1"/>
  <c r="L690" i="1" s="1"/>
  <c r="A689" i="14"/>
  <c r="D688" i="14"/>
  <c r="I688" i="14"/>
  <c r="G688" i="14"/>
  <c r="E688" i="14"/>
  <c r="H688" i="14"/>
  <c r="L688" i="14"/>
  <c r="J688" i="14"/>
  <c r="C688" i="14"/>
  <c r="K688" i="14"/>
  <c r="B688" i="14"/>
  <c r="F688" i="14"/>
  <c r="D141" i="1"/>
  <c r="L141" i="1" s="1"/>
  <c r="M140" i="1"/>
  <c r="A140" i="14"/>
  <c r="C738" i="14"/>
  <c r="E738" i="14"/>
  <c r="F738" i="14"/>
  <c r="D738" i="14"/>
  <c r="J738" i="14"/>
  <c r="L738" i="14"/>
  <c r="I738" i="14"/>
  <c r="K738" i="14"/>
  <c r="B738" i="14"/>
  <c r="G738" i="14"/>
  <c r="H738" i="14"/>
  <c r="A989" i="14"/>
  <c r="M989" i="1"/>
  <c r="D990" i="1"/>
  <c r="L990" i="1" s="1"/>
  <c r="E390" i="14"/>
  <c r="L390" i="14"/>
  <c r="B390" i="14"/>
  <c r="K390" i="14"/>
  <c r="J390" i="14"/>
  <c r="G390" i="14"/>
  <c r="F390" i="14"/>
  <c r="C390" i="14"/>
  <c r="I390" i="14"/>
  <c r="D390" i="14"/>
  <c r="H390" i="14"/>
  <c r="M239" i="1"/>
  <c r="D240" i="1"/>
  <c r="L240" i="1" s="1"/>
  <c r="A239" i="14"/>
  <c r="H889" i="14"/>
  <c r="G889" i="14"/>
  <c r="J889" i="14"/>
  <c r="B889" i="14"/>
  <c r="C889" i="14"/>
  <c r="D889" i="14"/>
  <c r="K889" i="14"/>
  <c r="L889" i="14"/>
  <c r="F889" i="14"/>
  <c r="I889" i="14"/>
  <c r="E889" i="14"/>
  <c r="G939" i="14"/>
  <c r="H939" i="14"/>
  <c r="F939" i="14"/>
  <c r="J939" i="14"/>
  <c r="I939" i="14"/>
  <c r="K939" i="14"/>
  <c r="D939" i="14"/>
  <c r="B939" i="14"/>
  <c r="L939" i="14"/>
  <c r="E939" i="14"/>
  <c r="C939" i="14"/>
  <c r="D340" i="1"/>
  <c r="L340" i="1" s="1"/>
  <c r="A339" i="14"/>
  <c r="M339" i="1"/>
  <c r="L338" i="14"/>
  <c r="B338" i="14"/>
  <c r="C338" i="14"/>
  <c r="E338" i="14"/>
  <c r="K338" i="14"/>
  <c r="J338" i="14"/>
  <c r="F338" i="14"/>
  <c r="D338" i="14"/>
  <c r="G338" i="14"/>
  <c r="I338" i="14"/>
  <c r="H338" i="14"/>
  <c r="L89" i="14"/>
  <c r="I89" i="14"/>
  <c r="K89" i="14"/>
  <c r="G89" i="14"/>
  <c r="C89" i="14"/>
  <c r="D89" i="14"/>
  <c r="H89" i="14"/>
  <c r="B89" i="14"/>
  <c r="E89" i="14"/>
  <c r="J89" i="14"/>
  <c r="F89" i="14"/>
  <c r="G838" i="14"/>
  <c r="J838" i="14"/>
  <c r="H838" i="14"/>
  <c r="L838" i="14"/>
  <c r="B838" i="14"/>
  <c r="K838" i="14"/>
  <c r="F838" i="14"/>
  <c r="I838" i="14"/>
  <c r="C838" i="14"/>
  <c r="D838" i="14"/>
  <c r="E838" i="14"/>
  <c r="J139" i="14"/>
  <c r="C139" i="14"/>
  <c r="K139" i="14"/>
  <c r="L139" i="14"/>
  <c r="F139" i="14"/>
  <c r="I139" i="14"/>
  <c r="G139" i="14"/>
  <c r="E139" i="14"/>
  <c r="D139" i="14"/>
  <c r="H139" i="14"/>
  <c r="B139" i="14"/>
  <c r="D740" i="1"/>
  <c r="L740" i="1" s="1"/>
  <c r="A739" i="14"/>
  <c r="M739" i="1"/>
  <c r="M440" i="1"/>
  <c r="A440" i="14"/>
  <c r="D441" i="1"/>
  <c r="L441" i="1" s="1"/>
  <c r="E788" i="14"/>
  <c r="B788" i="14"/>
  <c r="G788" i="14"/>
  <c r="D788" i="14"/>
  <c r="I788" i="14"/>
  <c r="L788" i="14"/>
  <c r="F788" i="14"/>
  <c r="C788" i="14"/>
  <c r="J788" i="14"/>
  <c r="H788" i="14"/>
  <c r="K788" i="14"/>
  <c r="M940" i="1"/>
  <c r="A940" i="14"/>
  <c r="D941" i="1"/>
  <c r="L941" i="1" s="1"/>
  <c r="H488" i="14"/>
  <c r="L488" i="14"/>
  <c r="D488" i="14"/>
  <c r="G488" i="14"/>
  <c r="C488" i="14"/>
  <c r="E488" i="14"/>
  <c r="J488" i="14"/>
  <c r="I488" i="14"/>
  <c r="K488" i="14"/>
  <c r="F488" i="14"/>
  <c r="B488" i="14"/>
  <c r="M839" i="1"/>
  <c r="A839" i="14"/>
  <c r="D840" i="1"/>
  <c r="L840" i="1" s="1"/>
  <c r="B188" i="14"/>
  <c r="C188" i="14"/>
  <c r="E188" i="14"/>
  <c r="I188" i="14"/>
  <c r="G188" i="14"/>
  <c r="L188" i="14"/>
  <c r="H188" i="14"/>
  <c r="F188" i="14"/>
  <c r="K188" i="14"/>
  <c r="J188" i="14"/>
  <c r="D188" i="14"/>
  <c r="E639" i="14" l="1"/>
  <c r="J639" i="14"/>
  <c r="L639" i="14"/>
  <c r="D639" i="14"/>
  <c r="G639" i="14"/>
  <c r="I639" i="14"/>
  <c r="B639" i="14"/>
  <c r="K639" i="14"/>
  <c r="H639" i="14"/>
  <c r="C639" i="14"/>
  <c r="F639" i="14"/>
  <c r="L640" i="1"/>
  <c r="M640" i="1" s="1"/>
  <c r="A640" i="14"/>
  <c r="D641" i="1"/>
  <c r="D741" i="1"/>
  <c r="L741" i="1" s="1"/>
  <c r="A740" i="14"/>
  <c r="M740" i="1"/>
  <c r="D341" i="1"/>
  <c r="L341" i="1" s="1"/>
  <c r="M340" i="1"/>
  <c r="A340" i="14"/>
  <c r="D691" i="1"/>
  <c r="L691" i="1" s="1"/>
  <c r="M690" i="1"/>
  <c r="A690" i="14"/>
  <c r="M190" i="1"/>
  <c r="A190" i="14"/>
  <c r="D191" i="1"/>
  <c r="L191" i="1" s="1"/>
  <c r="A490" i="14"/>
  <c r="M490" i="1"/>
  <c r="D491" i="1"/>
  <c r="L491" i="1" s="1"/>
  <c r="D892" i="1"/>
  <c r="L892" i="1" s="1"/>
  <c r="A891" i="14"/>
  <c r="M891" i="1"/>
  <c r="I289" i="14"/>
  <c r="C289" i="14"/>
  <c r="L289" i="14"/>
  <c r="E289" i="14"/>
  <c r="J289" i="14"/>
  <c r="D289" i="14"/>
  <c r="K289" i="14"/>
  <c r="F289" i="14"/>
  <c r="G289" i="14"/>
  <c r="B289" i="14"/>
  <c r="H289" i="14"/>
  <c r="A790" i="14"/>
  <c r="D791" i="1"/>
  <c r="L791" i="1" s="1"/>
  <c r="M790" i="1"/>
  <c r="H391" i="14"/>
  <c r="I391" i="14"/>
  <c r="D391" i="14"/>
  <c r="K391" i="14"/>
  <c r="L391" i="14"/>
  <c r="B391" i="14"/>
  <c r="E391" i="14"/>
  <c r="J391" i="14"/>
  <c r="C391" i="14"/>
  <c r="G391" i="14"/>
  <c r="F391" i="14"/>
  <c r="H839" i="14"/>
  <c r="I839" i="14"/>
  <c r="J839" i="14"/>
  <c r="B839" i="14"/>
  <c r="G839" i="14"/>
  <c r="D839" i="14"/>
  <c r="L839" i="14"/>
  <c r="F839" i="14"/>
  <c r="E839" i="14"/>
  <c r="C839" i="14"/>
  <c r="K839" i="14"/>
  <c r="M441" i="1"/>
  <c r="A441" i="14"/>
  <c r="D442" i="1"/>
  <c r="L442" i="1" s="1"/>
  <c r="K239" i="14"/>
  <c r="F239" i="14"/>
  <c r="E239" i="14"/>
  <c r="H239" i="14"/>
  <c r="C239" i="14"/>
  <c r="G239" i="14"/>
  <c r="L239" i="14"/>
  <c r="J239" i="14"/>
  <c r="I239" i="14"/>
  <c r="B239" i="14"/>
  <c r="D239" i="14"/>
  <c r="F989" i="14"/>
  <c r="H989" i="14"/>
  <c r="K989" i="14"/>
  <c r="J989" i="14"/>
  <c r="L989" i="14"/>
  <c r="C989" i="14"/>
  <c r="E989" i="14"/>
  <c r="I989" i="14"/>
  <c r="B989" i="14"/>
  <c r="G989" i="14"/>
  <c r="D989" i="14"/>
  <c r="C140" i="14"/>
  <c r="I140" i="14"/>
  <c r="D140" i="14"/>
  <c r="G140" i="14"/>
  <c r="E140" i="14"/>
  <c r="K140" i="14"/>
  <c r="L140" i="14"/>
  <c r="J140" i="14"/>
  <c r="B140" i="14"/>
  <c r="F140" i="14"/>
  <c r="H140" i="14"/>
  <c r="D142" i="1"/>
  <c r="L142" i="1" s="1"/>
  <c r="A141" i="14"/>
  <c r="M141" i="1"/>
  <c r="H689" i="14"/>
  <c r="G689" i="14"/>
  <c r="F689" i="14"/>
  <c r="L689" i="14"/>
  <c r="C689" i="14"/>
  <c r="D689" i="14"/>
  <c r="E689" i="14"/>
  <c r="B689" i="14"/>
  <c r="J689" i="14"/>
  <c r="K689" i="14"/>
  <c r="I689" i="14"/>
  <c r="D90" i="14"/>
  <c r="E90" i="14"/>
  <c r="K90" i="14"/>
  <c r="F90" i="14"/>
  <c r="H90" i="14"/>
  <c r="C90" i="14"/>
  <c r="B90" i="14"/>
  <c r="J90" i="14"/>
  <c r="G90" i="14"/>
  <c r="I90" i="14"/>
  <c r="L90" i="14"/>
  <c r="M290" i="1"/>
  <c r="D291" i="1"/>
  <c r="L291" i="1" s="1"/>
  <c r="A290" i="14"/>
  <c r="G789" i="14"/>
  <c r="H789" i="14"/>
  <c r="F789" i="14"/>
  <c r="C789" i="14"/>
  <c r="E789" i="14"/>
  <c r="K789" i="14"/>
  <c r="D789" i="14"/>
  <c r="I789" i="14"/>
  <c r="J789" i="14"/>
  <c r="L789" i="14"/>
  <c r="B789" i="14"/>
  <c r="M840" i="1"/>
  <c r="D841" i="1"/>
  <c r="L841" i="1" s="1"/>
  <c r="A840" i="14"/>
  <c r="A941" i="14"/>
  <c r="M941" i="1"/>
  <c r="D942" i="1"/>
  <c r="L942" i="1" s="1"/>
  <c r="E440" i="14"/>
  <c r="I440" i="14"/>
  <c r="D440" i="14"/>
  <c r="C440" i="14"/>
  <c r="K440" i="14"/>
  <c r="H440" i="14"/>
  <c r="L440" i="14"/>
  <c r="F440" i="14"/>
  <c r="B440" i="14"/>
  <c r="G440" i="14"/>
  <c r="J440" i="14"/>
  <c r="M240" i="1"/>
  <c r="D241" i="1"/>
  <c r="L241" i="1" s="1"/>
  <c r="A240" i="14"/>
  <c r="D991" i="1"/>
  <c r="L991" i="1" s="1"/>
  <c r="A990" i="14"/>
  <c r="M990" i="1"/>
  <c r="I189" i="14"/>
  <c r="L189" i="14"/>
  <c r="G189" i="14"/>
  <c r="K189" i="14"/>
  <c r="B189" i="14"/>
  <c r="C189" i="14"/>
  <c r="H189" i="14"/>
  <c r="F189" i="14"/>
  <c r="J189" i="14"/>
  <c r="D189" i="14"/>
  <c r="E189" i="14"/>
  <c r="M41" i="1"/>
  <c r="D42" i="1"/>
  <c r="L42" i="1" s="1"/>
  <c r="A41" i="14"/>
  <c r="H489" i="14"/>
  <c r="G489" i="14"/>
  <c r="B489" i="14"/>
  <c r="D489" i="14"/>
  <c r="F489" i="14"/>
  <c r="E489" i="14"/>
  <c r="J489" i="14"/>
  <c r="K489" i="14"/>
  <c r="C489" i="14"/>
  <c r="I489" i="14"/>
  <c r="L489" i="14"/>
  <c r="K589" i="14"/>
  <c r="J589" i="14"/>
  <c r="F589" i="14"/>
  <c r="C589" i="14"/>
  <c r="I589" i="14"/>
  <c r="D589" i="14"/>
  <c r="G589" i="14"/>
  <c r="E589" i="14"/>
  <c r="B589" i="14"/>
  <c r="H589" i="14"/>
  <c r="L589" i="14"/>
  <c r="F890" i="14"/>
  <c r="C890" i="14"/>
  <c r="E890" i="14"/>
  <c r="K890" i="14"/>
  <c r="G890" i="14"/>
  <c r="I890" i="14"/>
  <c r="H890" i="14"/>
  <c r="D890" i="14"/>
  <c r="L890" i="14"/>
  <c r="B890" i="14"/>
  <c r="J890" i="14"/>
  <c r="D541" i="1"/>
  <c r="L541" i="1" s="1"/>
  <c r="M540" i="1"/>
  <c r="A540" i="14"/>
  <c r="B539" i="14"/>
  <c r="L539" i="14"/>
  <c r="E539" i="14"/>
  <c r="G539" i="14"/>
  <c r="D539" i="14"/>
  <c r="F539" i="14"/>
  <c r="K539" i="14"/>
  <c r="J539" i="14"/>
  <c r="H539" i="14"/>
  <c r="C539" i="14"/>
  <c r="I539" i="14"/>
  <c r="M392" i="1"/>
  <c r="D393" i="1"/>
  <c r="L393" i="1" s="1"/>
  <c r="A392" i="14"/>
  <c r="L940" i="14"/>
  <c r="B940" i="14"/>
  <c r="J940" i="14"/>
  <c r="G940" i="14"/>
  <c r="F940" i="14"/>
  <c r="C940" i="14"/>
  <c r="K940" i="14"/>
  <c r="E940" i="14"/>
  <c r="I940" i="14"/>
  <c r="D940" i="14"/>
  <c r="H940" i="14"/>
  <c r="K739" i="14"/>
  <c r="F739" i="14"/>
  <c r="J739" i="14"/>
  <c r="I739" i="14"/>
  <c r="B739" i="14"/>
  <c r="H739" i="14"/>
  <c r="L739" i="14"/>
  <c r="G739" i="14"/>
  <c r="C739" i="14"/>
  <c r="D739" i="14"/>
  <c r="E739" i="14"/>
  <c r="H339" i="14"/>
  <c r="G339" i="14"/>
  <c r="F339" i="14"/>
  <c r="C339" i="14"/>
  <c r="I339" i="14"/>
  <c r="J339" i="14"/>
  <c r="L339" i="14"/>
  <c r="B339" i="14"/>
  <c r="D339" i="14"/>
  <c r="K339" i="14"/>
  <c r="E339" i="14"/>
  <c r="I40" i="14"/>
  <c r="E40" i="14"/>
  <c r="C40" i="14"/>
  <c r="H40" i="14"/>
  <c r="G40" i="14"/>
  <c r="L40" i="14"/>
  <c r="B40" i="14"/>
  <c r="K40" i="14"/>
  <c r="D40" i="14"/>
  <c r="J40" i="14"/>
  <c r="F40" i="14"/>
  <c r="A590" i="14"/>
  <c r="D591" i="1"/>
  <c r="L591" i="1" s="1"/>
  <c r="M590" i="1"/>
  <c r="A91" i="14"/>
  <c r="M91" i="1"/>
  <c r="D92" i="1"/>
  <c r="L92" i="1" s="1"/>
  <c r="L641" i="1" l="1"/>
  <c r="M641" i="1" s="1"/>
  <c r="D642" i="1"/>
  <c r="A641" i="14"/>
  <c r="C640" i="14"/>
  <c r="G640" i="14"/>
  <c r="L640" i="14"/>
  <c r="B640" i="14"/>
  <c r="H640" i="14"/>
  <c r="J640" i="14"/>
  <c r="I640" i="14"/>
  <c r="E640" i="14"/>
  <c r="F640" i="14"/>
  <c r="D640" i="14"/>
  <c r="K640" i="14"/>
  <c r="D592" i="1"/>
  <c r="L592" i="1" s="1"/>
  <c r="M591" i="1"/>
  <c r="A591" i="14"/>
  <c r="A541" i="14"/>
  <c r="D542" i="1"/>
  <c r="L542" i="1" s="1"/>
  <c r="M541" i="1"/>
  <c r="D242" i="1"/>
  <c r="L242" i="1" s="1"/>
  <c r="A241" i="14"/>
  <c r="M241" i="1"/>
  <c r="D143" i="1"/>
  <c r="L143" i="1" s="1"/>
  <c r="M142" i="1"/>
  <c r="A142" i="14"/>
  <c r="H190" i="14"/>
  <c r="B190" i="14"/>
  <c r="F190" i="14"/>
  <c r="K190" i="14"/>
  <c r="J190" i="14"/>
  <c r="C190" i="14"/>
  <c r="D190" i="14"/>
  <c r="I190" i="14"/>
  <c r="L190" i="14"/>
  <c r="E190" i="14"/>
  <c r="G190" i="14"/>
  <c r="D742" i="1"/>
  <c r="L742" i="1" s="1"/>
  <c r="M741" i="1"/>
  <c r="A741" i="14"/>
  <c r="G91" i="14"/>
  <c r="K91" i="14"/>
  <c r="F91" i="14"/>
  <c r="B91" i="14"/>
  <c r="L91" i="14"/>
  <c r="E91" i="14"/>
  <c r="C91" i="14"/>
  <c r="D91" i="14"/>
  <c r="I91" i="14"/>
  <c r="J91" i="14"/>
  <c r="H91" i="14"/>
  <c r="C392" i="14"/>
  <c r="B392" i="14"/>
  <c r="D392" i="14"/>
  <c r="I392" i="14"/>
  <c r="H392" i="14"/>
  <c r="G392" i="14"/>
  <c r="J392" i="14"/>
  <c r="E392" i="14"/>
  <c r="K392" i="14"/>
  <c r="L392" i="14"/>
  <c r="F392" i="14"/>
  <c r="C540" i="14"/>
  <c r="B540" i="14"/>
  <c r="G540" i="14"/>
  <c r="E540" i="14"/>
  <c r="D540" i="14"/>
  <c r="F540" i="14"/>
  <c r="K540" i="14"/>
  <c r="L540" i="14"/>
  <c r="H540" i="14"/>
  <c r="J540" i="14"/>
  <c r="I540" i="14"/>
  <c r="B990" i="14"/>
  <c r="J990" i="14"/>
  <c r="F990" i="14"/>
  <c r="E990" i="14"/>
  <c r="I990" i="14"/>
  <c r="H990" i="14"/>
  <c r="L990" i="14"/>
  <c r="G990" i="14"/>
  <c r="D990" i="14"/>
  <c r="C990" i="14"/>
  <c r="K990" i="14"/>
  <c r="M942" i="1"/>
  <c r="A942" i="14"/>
  <c r="D943" i="1"/>
  <c r="L943" i="1" s="1"/>
  <c r="H941" i="14"/>
  <c r="K941" i="14"/>
  <c r="G941" i="14"/>
  <c r="D941" i="14"/>
  <c r="E941" i="14"/>
  <c r="J941" i="14"/>
  <c r="B941" i="14"/>
  <c r="F941" i="14"/>
  <c r="C941" i="14"/>
  <c r="I941" i="14"/>
  <c r="L941" i="14"/>
  <c r="L790" i="14"/>
  <c r="K790" i="14"/>
  <c r="G790" i="14"/>
  <c r="D790" i="14"/>
  <c r="C790" i="14"/>
  <c r="E790" i="14"/>
  <c r="B790" i="14"/>
  <c r="I790" i="14"/>
  <c r="F790" i="14"/>
  <c r="H790" i="14"/>
  <c r="J790" i="14"/>
  <c r="M491" i="1"/>
  <c r="A491" i="14"/>
  <c r="D492" i="1"/>
  <c r="L492" i="1" s="1"/>
  <c r="F490" i="14"/>
  <c r="G490" i="14"/>
  <c r="D490" i="14"/>
  <c r="L490" i="14"/>
  <c r="H490" i="14"/>
  <c r="I490" i="14"/>
  <c r="C490" i="14"/>
  <c r="K490" i="14"/>
  <c r="J490" i="14"/>
  <c r="E490" i="14"/>
  <c r="B490" i="14"/>
  <c r="K690" i="14"/>
  <c r="D690" i="14"/>
  <c r="B690" i="14"/>
  <c r="E690" i="14"/>
  <c r="H690" i="14"/>
  <c r="G690" i="14"/>
  <c r="I690" i="14"/>
  <c r="C690" i="14"/>
  <c r="L690" i="14"/>
  <c r="J690" i="14"/>
  <c r="F690" i="14"/>
  <c r="C340" i="14"/>
  <c r="K340" i="14"/>
  <c r="G340" i="14"/>
  <c r="E340" i="14"/>
  <c r="F340" i="14"/>
  <c r="I340" i="14"/>
  <c r="J340" i="14"/>
  <c r="L340" i="14"/>
  <c r="D340" i="14"/>
  <c r="B340" i="14"/>
  <c r="H340" i="14"/>
  <c r="J590" i="14"/>
  <c r="F590" i="14"/>
  <c r="C590" i="14"/>
  <c r="H590" i="14"/>
  <c r="K590" i="14"/>
  <c r="B590" i="14"/>
  <c r="I590" i="14"/>
  <c r="D590" i="14"/>
  <c r="L590" i="14"/>
  <c r="G590" i="14"/>
  <c r="E590" i="14"/>
  <c r="M393" i="1"/>
  <c r="D394" i="1"/>
  <c r="L394" i="1" s="1"/>
  <c r="A393" i="14"/>
  <c r="D43" i="1"/>
  <c r="L43" i="1" s="1"/>
  <c r="A42" i="14"/>
  <c r="M42" i="1"/>
  <c r="K240" i="14"/>
  <c r="C240" i="14"/>
  <c r="G240" i="14"/>
  <c r="J240" i="14"/>
  <c r="I240" i="14"/>
  <c r="B240" i="14"/>
  <c r="D240" i="14"/>
  <c r="H240" i="14"/>
  <c r="L240" i="14"/>
  <c r="F240" i="14"/>
  <c r="E240" i="14"/>
  <c r="D840" i="14"/>
  <c r="G840" i="14"/>
  <c r="H840" i="14"/>
  <c r="I840" i="14"/>
  <c r="J840" i="14"/>
  <c r="C840" i="14"/>
  <c r="K840" i="14"/>
  <c r="F840" i="14"/>
  <c r="B840" i="14"/>
  <c r="E840" i="14"/>
  <c r="L840" i="14"/>
  <c r="H290" i="14"/>
  <c r="D290" i="14"/>
  <c r="C290" i="14"/>
  <c r="F290" i="14"/>
  <c r="I290" i="14"/>
  <c r="B290" i="14"/>
  <c r="J290" i="14"/>
  <c r="E290" i="14"/>
  <c r="G290" i="14"/>
  <c r="L290" i="14"/>
  <c r="K290" i="14"/>
  <c r="D443" i="1"/>
  <c r="L443" i="1" s="1"/>
  <c r="M442" i="1"/>
  <c r="A442" i="14"/>
  <c r="M791" i="1"/>
  <c r="D792" i="1"/>
  <c r="L792" i="1" s="1"/>
  <c r="A791" i="14"/>
  <c r="G891" i="14"/>
  <c r="L891" i="14"/>
  <c r="J891" i="14"/>
  <c r="K891" i="14"/>
  <c r="D891" i="14"/>
  <c r="B891" i="14"/>
  <c r="H891" i="14"/>
  <c r="F891" i="14"/>
  <c r="E891" i="14"/>
  <c r="I891" i="14"/>
  <c r="C891" i="14"/>
  <c r="M92" i="1"/>
  <c r="A92" i="14"/>
  <c r="D93" i="1"/>
  <c r="L93" i="1" s="1"/>
  <c r="L41" i="14"/>
  <c r="D41" i="14"/>
  <c r="K41" i="14"/>
  <c r="I41" i="14"/>
  <c r="E41" i="14"/>
  <c r="F41" i="14"/>
  <c r="B41" i="14"/>
  <c r="C41" i="14"/>
  <c r="G41" i="14"/>
  <c r="J41" i="14"/>
  <c r="H41" i="14"/>
  <c r="M991" i="1"/>
  <c r="A991" i="14"/>
  <c r="D992" i="1"/>
  <c r="L992" i="1" s="1"/>
  <c r="M841" i="1"/>
  <c r="D842" i="1"/>
  <c r="L842" i="1" s="1"/>
  <c r="A841" i="14"/>
  <c r="D292" i="1"/>
  <c r="L292" i="1" s="1"/>
  <c r="A291" i="14"/>
  <c r="M291" i="1"/>
  <c r="H141" i="14"/>
  <c r="K141" i="14"/>
  <c r="L141" i="14"/>
  <c r="I141" i="14"/>
  <c r="B141" i="14"/>
  <c r="D141" i="14"/>
  <c r="C141" i="14"/>
  <c r="J141" i="14"/>
  <c r="E141" i="14"/>
  <c r="G141" i="14"/>
  <c r="F141" i="14"/>
  <c r="L441" i="14"/>
  <c r="C441" i="14"/>
  <c r="I441" i="14"/>
  <c r="H441" i="14"/>
  <c r="J441" i="14"/>
  <c r="E441" i="14"/>
  <c r="D441" i="14"/>
  <c r="F441" i="14"/>
  <c r="B441" i="14"/>
  <c r="G441" i="14"/>
  <c r="K441" i="14"/>
  <c r="D893" i="1"/>
  <c r="L893" i="1" s="1"/>
  <c r="M892" i="1"/>
  <c r="A892" i="14"/>
  <c r="M191" i="1"/>
  <c r="A191" i="14"/>
  <c r="D192" i="1"/>
  <c r="L192" i="1" s="1"/>
  <c r="D692" i="1"/>
  <c r="L692" i="1" s="1"/>
  <c r="A691" i="14"/>
  <c r="M691" i="1"/>
  <c r="A341" i="14"/>
  <c r="M341" i="1"/>
  <c r="D342" i="1"/>
  <c r="L342" i="1" s="1"/>
  <c r="B740" i="14"/>
  <c r="I740" i="14"/>
  <c r="E740" i="14"/>
  <c r="L740" i="14"/>
  <c r="J740" i="14"/>
  <c r="F740" i="14"/>
  <c r="H740" i="14"/>
  <c r="C740" i="14"/>
  <c r="G740" i="14"/>
  <c r="K740" i="14"/>
  <c r="D740" i="14"/>
  <c r="I641" i="14" l="1"/>
  <c r="H641" i="14"/>
  <c r="C641" i="14"/>
  <c r="G641" i="14"/>
  <c r="L641" i="14"/>
  <c r="E641" i="14"/>
  <c r="B641" i="14"/>
  <c r="J641" i="14"/>
  <c r="D641" i="14"/>
  <c r="K641" i="14"/>
  <c r="F641" i="14"/>
  <c r="L642" i="1"/>
  <c r="M642" i="1" s="1"/>
  <c r="A642" i="14"/>
  <c r="D643" i="1"/>
  <c r="J691" i="14"/>
  <c r="F691" i="14"/>
  <c r="B691" i="14"/>
  <c r="D691" i="14"/>
  <c r="C691" i="14"/>
  <c r="E691" i="14"/>
  <c r="K691" i="14"/>
  <c r="I691" i="14"/>
  <c r="G691" i="14"/>
  <c r="L691" i="14"/>
  <c r="H691" i="14"/>
  <c r="M292" i="1"/>
  <c r="A292" i="14"/>
  <c r="D293" i="1"/>
  <c r="L293" i="1" s="1"/>
  <c r="E42" i="14"/>
  <c r="C42" i="14"/>
  <c r="I42" i="14"/>
  <c r="B42" i="14"/>
  <c r="L42" i="14"/>
  <c r="K42" i="14"/>
  <c r="D42" i="14"/>
  <c r="H42" i="14"/>
  <c r="J42" i="14"/>
  <c r="F42" i="14"/>
  <c r="G42" i="14"/>
  <c r="A943" i="14"/>
  <c r="M943" i="1"/>
  <c r="D944" i="1"/>
  <c r="L944" i="1" s="1"/>
  <c r="D543" i="1"/>
  <c r="L543" i="1" s="1"/>
  <c r="A542" i="14"/>
  <c r="M542" i="1"/>
  <c r="D193" i="1"/>
  <c r="L193" i="1" s="1"/>
  <c r="M192" i="1"/>
  <c r="A192" i="14"/>
  <c r="B841" i="14"/>
  <c r="I841" i="14"/>
  <c r="E841" i="14"/>
  <c r="F841" i="14"/>
  <c r="K841" i="14"/>
  <c r="C841" i="14"/>
  <c r="D841" i="14"/>
  <c r="G841" i="14"/>
  <c r="J841" i="14"/>
  <c r="L841" i="14"/>
  <c r="H841" i="14"/>
  <c r="M992" i="1"/>
  <c r="A992" i="14"/>
  <c r="D993" i="1"/>
  <c r="L993" i="1" s="1"/>
  <c r="H442" i="14"/>
  <c r="I442" i="14"/>
  <c r="G442" i="14"/>
  <c r="K442" i="14"/>
  <c r="L442" i="14"/>
  <c r="D442" i="14"/>
  <c r="F442" i="14"/>
  <c r="C442" i="14"/>
  <c r="J442" i="14"/>
  <c r="B442" i="14"/>
  <c r="E442" i="14"/>
  <c r="D395" i="1"/>
  <c r="L395" i="1" s="1"/>
  <c r="M394" i="1"/>
  <c r="A394" i="14"/>
  <c r="M492" i="1"/>
  <c r="D493" i="1"/>
  <c r="L493" i="1" s="1"/>
  <c r="A492" i="14"/>
  <c r="B741" i="14"/>
  <c r="F741" i="14"/>
  <c r="J741" i="14"/>
  <c r="C741" i="14"/>
  <c r="D741" i="14"/>
  <c r="I741" i="14"/>
  <c r="G741" i="14"/>
  <c r="E741" i="14"/>
  <c r="H741" i="14"/>
  <c r="L741" i="14"/>
  <c r="K741" i="14"/>
  <c r="D743" i="1"/>
  <c r="L743" i="1" s="1"/>
  <c r="A742" i="14"/>
  <c r="M742" i="1"/>
  <c r="M143" i="1"/>
  <c r="D144" i="1"/>
  <c r="L144" i="1" s="1"/>
  <c r="A143" i="14"/>
  <c r="A342" i="14"/>
  <c r="D343" i="1"/>
  <c r="L343" i="1" s="1"/>
  <c r="M342" i="1"/>
  <c r="F892" i="14"/>
  <c r="E892" i="14"/>
  <c r="B892" i="14"/>
  <c r="L892" i="14"/>
  <c r="G892" i="14"/>
  <c r="I892" i="14"/>
  <c r="J892" i="14"/>
  <c r="C892" i="14"/>
  <c r="D892" i="14"/>
  <c r="K892" i="14"/>
  <c r="H892" i="14"/>
  <c r="K393" i="14"/>
  <c r="D393" i="14"/>
  <c r="J393" i="14"/>
  <c r="E393" i="14"/>
  <c r="L393" i="14"/>
  <c r="F393" i="14"/>
  <c r="I393" i="14"/>
  <c r="H393" i="14"/>
  <c r="G393" i="14"/>
  <c r="B393" i="14"/>
  <c r="C393" i="14"/>
  <c r="J341" i="14"/>
  <c r="L341" i="14"/>
  <c r="H341" i="14"/>
  <c r="G341" i="14"/>
  <c r="B341" i="14"/>
  <c r="C341" i="14"/>
  <c r="E341" i="14"/>
  <c r="D341" i="14"/>
  <c r="I341" i="14"/>
  <c r="K341" i="14"/>
  <c r="F341" i="14"/>
  <c r="D693" i="1"/>
  <c r="L693" i="1" s="1"/>
  <c r="A692" i="14"/>
  <c r="M692" i="1"/>
  <c r="D191" i="14"/>
  <c r="L191" i="14"/>
  <c r="E191" i="14"/>
  <c r="F191" i="14"/>
  <c r="H191" i="14"/>
  <c r="G191" i="14"/>
  <c r="I191" i="14"/>
  <c r="B191" i="14"/>
  <c r="J191" i="14"/>
  <c r="C191" i="14"/>
  <c r="K191" i="14"/>
  <c r="C291" i="14"/>
  <c r="F291" i="14"/>
  <c r="I291" i="14"/>
  <c r="B291" i="14"/>
  <c r="G291" i="14"/>
  <c r="L291" i="14"/>
  <c r="K291" i="14"/>
  <c r="H291" i="14"/>
  <c r="D291" i="14"/>
  <c r="E291" i="14"/>
  <c r="J291" i="14"/>
  <c r="A842" i="14"/>
  <c r="M842" i="1"/>
  <c r="D843" i="1"/>
  <c r="L843" i="1" s="1"/>
  <c r="G991" i="14"/>
  <c r="E991" i="14"/>
  <c r="C991" i="14"/>
  <c r="D991" i="14"/>
  <c r="K991" i="14"/>
  <c r="J991" i="14"/>
  <c r="I991" i="14"/>
  <c r="L991" i="14"/>
  <c r="H991" i="14"/>
  <c r="B991" i="14"/>
  <c r="F991" i="14"/>
  <c r="D94" i="1"/>
  <c r="L94" i="1" s="1"/>
  <c r="M93" i="1"/>
  <c r="A93" i="14"/>
  <c r="F791" i="14"/>
  <c r="G791" i="14"/>
  <c r="K791" i="14"/>
  <c r="L791" i="14"/>
  <c r="E791" i="14"/>
  <c r="I791" i="14"/>
  <c r="B791" i="14"/>
  <c r="C791" i="14"/>
  <c r="H791" i="14"/>
  <c r="J791" i="14"/>
  <c r="D791" i="14"/>
  <c r="M43" i="1"/>
  <c r="A43" i="14"/>
  <c r="D44" i="1"/>
  <c r="L44" i="1" s="1"/>
  <c r="E491" i="14"/>
  <c r="I491" i="14"/>
  <c r="F491" i="14"/>
  <c r="C491" i="14"/>
  <c r="G491" i="14"/>
  <c r="K491" i="14"/>
  <c r="B491" i="14"/>
  <c r="L491" i="14"/>
  <c r="H491" i="14"/>
  <c r="D491" i="14"/>
  <c r="J491" i="14"/>
  <c r="F942" i="14"/>
  <c r="J942" i="14"/>
  <c r="B942" i="14"/>
  <c r="L942" i="14"/>
  <c r="C942" i="14"/>
  <c r="G942" i="14"/>
  <c r="I942" i="14"/>
  <c r="H942" i="14"/>
  <c r="D942" i="14"/>
  <c r="E942" i="14"/>
  <c r="K942" i="14"/>
  <c r="H142" i="14"/>
  <c r="I142" i="14"/>
  <c r="K142" i="14"/>
  <c r="E142" i="14"/>
  <c r="F142" i="14"/>
  <c r="C142" i="14"/>
  <c r="J142" i="14"/>
  <c r="G142" i="14"/>
  <c r="B142" i="14"/>
  <c r="L142" i="14"/>
  <c r="D142" i="14"/>
  <c r="E241" i="14"/>
  <c r="B241" i="14"/>
  <c r="D241" i="14"/>
  <c r="C241" i="14"/>
  <c r="H241" i="14"/>
  <c r="J241" i="14"/>
  <c r="G241" i="14"/>
  <c r="I241" i="14"/>
  <c r="F241" i="14"/>
  <c r="K241" i="14"/>
  <c r="L241" i="14"/>
  <c r="D593" i="1"/>
  <c r="L593" i="1" s="1"/>
  <c r="M592" i="1"/>
  <c r="A592" i="14"/>
  <c r="A893" i="14"/>
  <c r="D894" i="1"/>
  <c r="L894" i="1" s="1"/>
  <c r="M893" i="1"/>
  <c r="D92" i="14"/>
  <c r="F92" i="14"/>
  <c r="B92" i="14"/>
  <c r="E92" i="14"/>
  <c r="C92" i="14"/>
  <c r="L92" i="14"/>
  <c r="H92" i="14"/>
  <c r="I92" i="14"/>
  <c r="J92" i="14"/>
  <c r="K92" i="14"/>
  <c r="G92" i="14"/>
  <c r="A792" i="14"/>
  <c r="D793" i="1"/>
  <c r="L793" i="1" s="1"/>
  <c r="M792" i="1"/>
  <c r="M443" i="1"/>
  <c r="A443" i="14"/>
  <c r="D444" i="1"/>
  <c r="L444" i="1" s="1"/>
  <c r="M242" i="1"/>
  <c r="A242" i="14"/>
  <c r="D243" i="1"/>
  <c r="L243" i="1" s="1"/>
  <c r="B541" i="14"/>
  <c r="I541" i="14"/>
  <c r="J541" i="14"/>
  <c r="F541" i="14"/>
  <c r="E541" i="14"/>
  <c r="C541" i="14"/>
  <c r="K541" i="14"/>
  <c r="D541" i="14"/>
  <c r="L541" i="14"/>
  <c r="H541" i="14"/>
  <c r="G541" i="14"/>
  <c r="F591" i="14"/>
  <c r="I591" i="14"/>
  <c r="D591" i="14"/>
  <c r="B591" i="14"/>
  <c r="J591" i="14"/>
  <c r="L591" i="14"/>
  <c r="E591" i="14"/>
  <c r="C591" i="14"/>
  <c r="H591" i="14"/>
  <c r="G591" i="14"/>
  <c r="K591" i="14"/>
  <c r="I642" i="14" l="1"/>
  <c r="E642" i="14"/>
  <c r="G642" i="14"/>
  <c r="C642" i="14"/>
  <c r="F642" i="14"/>
  <c r="H642" i="14"/>
  <c r="K642" i="14"/>
  <c r="B642" i="14"/>
  <c r="L642" i="14"/>
  <c r="D642" i="14"/>
  <c r="J642" i="14"/>
  <c r="L643" i="1"/>
  <c r="M643" i="1" s="1"/>
  <c r="A643" i="14"/>
  <c r="D644" i="1"/>
  <c r="A894" i="14"/>
  <c r="M894" i="1"/>
  <c r="D895" i="1"/>
  <c r="L895" i="1" s="1"/>
  <c r="J342" i="14"/>
  <c r="D342" i="14"/>
  <c r="F342" i="14"/>
  <c r="L342" i="14"/>
  <c r="B342" i="14"/>
  <c r="E342" i="14"/>
  <c r="G342" i="14"/>
  <c r="H342" i="14"/>
  <c r="C342" i="14"/>
  <c r="I342" i="14"/>
  <c r="K342" i="14"/>
  <c r="A743" i="14"/>
  <c r="D744" i="1"/>
  <c r="L744" i="1" s="1"/>
  <c r="M743" i="1"/>
  <c r="F394" i="14"/>
  <c r="J394" i="14"/>
  <c r="I394" i="14"/>
  <c r="H394" i="14"/>
  <c r="L394" i="14"/>
  <c r="D394" i="14"/>
  <c r="C394" i="14"/>
  <c r="B394" i="14"/>
  <c r="G394" i="14"/>
  <c r="K394" i="14"/>
  <c r="E394" i="14"/>
  <c r="M193" i="1"/>
  <c r="A193" i="14"/>
  <c r="D194" i="1"/>
  <c r="L194" i="1" s="1"/>
  <c r="G943" i="14"/>
  <c r="C943" i="14"/>
  <c r="J943" i="14"/>
  <c r="D943" i="14"/>
  <c r="I943" i="14"/>
  <c r="B943" i="14"/>
  <c r="K943" i="14"/>
  <c r="F943" i="14"/>
  <c r="L943" i="14"/>
  <c r="H943" i="14"/>
  <c r="E943" i="14"/>
  <c r="M243" i="1"/>
  <c r="D244" i="1"/>
  <c r="L244" i="1" s="1"/>
  <c r="A243" i="14"/>
  <c r="M444" i="1"/>
  <c r="A444" i="14"/>
  <c r="D445" i="1"/>
  <c r="L445" i="1" s="1"/>
  <c r="K692" i="14"/>
  <c r="C692" i="14"/>
  <c r="D692" i="14"/>
  <c r="B692" i="14"/>
  <c r="I692" i="14"/>
  <c r="L692" i="14"/>
  <c r="H692" i="14"/>
  <c r="E692" i="14"/>
  <c r="J692" i="14"/>
  <c r="G692" i="14"/>
  <c r="F692" i="14"/>
  <c r="I143" i="14"/>
  <c r="J143" i="14"/>
  <c r="L143" i="14"/>
  <c r="C143" i="14"/>
  <c r="K143" i="14"/>
  <c r="G143" i="14"/>
  <c r="F143" i="14"/>
  <c r="E143" i="14"/>
  <c r="H143" i="14"/>
  <c r="D143" i="14"/>
  <c r="B143" i="14"/>
  <c r="A493" i="14"/>
  <c r="M493" i="1"/>
  <c r="D494" i="1"/>
  <c r="L494" i="1" s="1"/>
  <c r="L192" i="14"/>
  <c r="H192" i="14"/>
  <c r="C192" i="14"/>
  <c r="G192" i="14"/>
  <c r="B192" i="14"/>
  <c r="F192" i="14"/>
  <c r="K192" i="14"/>
  <c r="D192" i="14"/>
  <c r="E192" i="14"/>
  <c r="I192" i="14"/>
  <c r="J192" i="14"/>
  <c r="D544" i="1"/>
  <c r="L544" i="1" s="1"/>
  <c r="M543" i="1"/>
  <c r="A543" i="14"/>
  <c r="D945" i="1"/>
  <c r="L945" i="1" s="1"/>
  <c r="A944" i="14"/>
  <c r="M944" i="1"/>
  <c r="A293" i="14"/>
  <c r="D294" i="1"/>
  <c r="L294" i="1" s="1"/>
  <c r="M293" i="1"/>
  <c r="L242" i="14"/>
  <c r="D242" i="14"/>
  <c r="K242" i="14"/>
  <c r="B242" i="14"/>
  <c r="H242" i="14"/>
  <c r="E242" i="14"/>
  <c r="F242" i="14"/>
  <c r="G242" i="14"/>
  <c r="J242" i="14"/>
  <c r="C242" i="14"/>
  <c r="I242" i="14"/>
  <c r="I443" i="14"/>
  <c r="J443" i="14"/>
  <c r="L443" i="14"/>
  <c r="C443" i="14"/>
  <c r="D443" i="14"/>
  <c r="K443" i="14"/>
  <c r="H443" i="14"/>
  <c r="F443" i="14"/>
  <c r="E443" i="14"/>
  <c r="B443" i="14"/>
  <c r="G443" i="14"/>
  <c r="D794" i="1"/>
  <c r="L794" i="1" s="1"/>
  <c r="A793" i="14"/>
  <c r="M793" i="1"/>
  <c r="D893" i="14"/>
  <c r="C893" i="14"/>
  <c r="J893" i="14"/>
  <c r="L893" i="14"/>
  <c r="G893" i="14"/>
  <c r="H893" i="14"/>
  <c r="B893" i="14"/>
  <c r="E893" i="14"/>
  <c r="I893" i="14"/>
  <c r="K893" i="14"/>
  <c r="F893" i="14"/>
  <c r="D45" i="1"/>
  <c r="L45" i="1" s="1"/>
  <c r="M44" i="1"/>
  <c r="A44" i="14"/>
  <c r="G93" i="14"/>
  <c r="I93" i="14"/>
  <c r="F93" i="14"/>
  <c r="D93" i="14"/>
  <c r="K93" i="14"/>
  <c r="E93" i="14"/>
  <c r="L93" i="14"/>
  <c r="C93" i="14"/>
  <c r="B93" i="14"/>
  <c r="J93" i="14"/>
  <c r="H93" i="14"/>
  <c r="A94" i="14"/>
  <c r="D95" i="1"/>
  <c r="L95" i="1" s="1"/>
  <c r="M94" i="1"/>
  <c r="K842" i="14"/>
  <c r="G842" i="14"/>
  <c r="E842" i="14"/>
  <c r="D842" i="14"/>
  <c r="I842" i="14"/>
  <c r="B842" i="14"/>
  <c r="F842" i="14"/>
  <c r="H842" i="14"/>
  <c r="C842" i="14"/>
  <c r="J842" i="14"/>
  <c r="L842" i="14"/>
  <c r="A693" i="14"/>
  <c r="M693" i="1"/>
  <c r="D694" i="1"/>
  <c r="L694" i="1" s="1"/>
  <c r="D145" i="1"/>
  <c r="L145" i="1" s="1"/>
  <c r="A144" i="14"/>
  <c r="M144" i="1"/>
  <c r="D994" i="1"/>
  <c r="L994" i="1" s="1"/>
  <c r="M993" i="1"/>
  <c r="A993" i="14"/>
  <c r="H542" i="14"/>
  <c r="L542" i="14"/>
  <c r="J542" i="14"/>
  <c r="E542" i="14"/>
  <c r="C542" i="14"/>
  <c r="I542" i="14"/>
  <c r="B542" i="14"/>
  <c r="D542" i="14"/>
  <c r="K542" i="14"/>
  <c r="F542" i="14"/>
  <c r="G542" i="14"/>
  <c r="K292" i="14"/>
  <c r="I292" i="14"/>
  <c r="F292" i="14"/>
  <c r="E292" i="14"/>
  <c r="L292" i="14"/>
  <c r="C292" i="14"/>
  <c r="G292" i="14"/>
  <c r="D292" i="14"/>
  <c r="B292" i="14"/>
  <c r="H292" i="14"/>
  <c r="J292" i="14"/>
  <c r="B792" i="14"/>
  <c r="I792" i="14"/>
  <c r="J792" i="14"/>
  <c r="G792" i="14"/>
  <c r="F792" i="14"/>
  <c r="C792" i="14"/>
  <c r="E792" i="14"/>
  <c r="H792" i="14"/>
  <c r="D792" i="14"/>
  <c r="L792" i="14"/>
  <c r="K792" i="14"/>
  <c r="E592" i="14"/>
  <c r="F592" i="14"/>
  <c r="J592" i="14"/>
  <c r="I592" i="14"/>
  <c r="B592" i="14"/>
  <c r="G592" i="14"/>
  <c r="H592" i="14"/>
  <c r="D592" i="14"/>
  <c r="L592" i="14"/>
  <c r="C592" i="14"/>
  <c r="K592" i="14"/>
  <c r="D594" i="1"/>
  <c r="L594" i="1" s="1"/>
  <c r="A593" i="14"/>
  <c r="M593" i="1"/>
  <c r="L43" i="14"/>
  <c r="B43" i="14"/>
  <c r="G43" i="14"/>
  <c r="F43" i="14"/>
  <c r="I43" i="14"/>
  <c r="H43" i="14"/>
  <c r="D43" i="14"/>
  <c r="C43" i="14"/>
  <c r="E43" i="14"/>
  <c r="K43" i="14"/>
  <c r="J43" i="14"/>
  <c r="D844" i="1"/>
  <c r="L844" i="1" s="1"/>
  <c r="M843" i="1"/>
  <c r="A843" i="14"/>
  <c r="M343" i="1"/>
  <c r="A343" i="14"/>
  <c r="D344" i="1"/>
  <c r="L344" i="1" s="1"/>
  <c r="G742" i="14"/>
  <c r="C742" i="14"/>
  <c r="D742" i="14"/>
  <c r="L742" i="14"/>
  <c r="K742" i="14"/>
  <c r="E742" i="14"/>
  <c r="I742" i="14"/>
  <c r="J742" i="14"/>
  <c r="B742" i="14"/>
  <c r="H742" i="14"/>
  <c r="F742" i="14"/>
  <c r="G492" i="14"/>
  <c r="J492" i="14"/>
  <c r="B492" i="14"/>
  <c r="D492" i="14"/>
  <c r="E492" i="14"/>
  <c r="C492" i="14"/>
  <c r="I492" i="14"/>
  <c r="L492" i="14"/>
  <c r="F492" i="14"/>
  <c r="K492" i="14"/>
  <c r="H492" i="14"/>
  <c r="D396" i="1"/>
  <c r="L396" i="1" s="1"/>
  <c r="M395" i="1"/>
  <c r="A395" i="14"/>
  <c r="I992" i="14"/>
  <c r="E992" i="14"/>
  <c r="J992" i="14"/>
  <c r="B992" i="14"/>
  <c r="L992" i="14"/>
  <c r="K992" i="14"/>
  <c r="G992" i="14"/>
  <c r="H992" i="14"/>
  <c r="F992" i="14"/>
  <c r="D992" i="14"/>
  <c r="C992" i="14"/>
  <c r="E643" i="14" l="1"/>
  <c r="I643" i="14"/>
  <c r="D643" i="14"/>
  <c r="G643" i="14"/>
  <c r="L643" i="14"/>
  <c r="F643" i="14"/>
  <c r="C643" i="14"/>
  <c r="K643" i="14"/>
  <c r="H643" i="14"/>
  <c r="J643" i="14"/>
  <c r="B643" i="14"/>
  <c r="L644" i="1"/>
  <c r="M644" i="1" s="1"/>
  <c r="D645" i="1"/>
  <c r="A644" i="14"/>
  <c r="D446" i="1"/>
  <c r="L446" i="1" s="1"/>
  <c r="A445" i="14"/>
  <c r="M445" i="1"/>
  <c r="F243" i="14"/>
  <c r="D243" i="14"/>
  <c r="B243" i="14"/>
  <c r="E243" i="14"/>
  <c r="C243" i="14"/>
  <c r="G243" i="14"/>
  <c r="L243" i="14"/>
  <c r="J243" i="14"/>
  <c r="I243" i="14"/>
  <c r="H243" i="14"/>
  <c r="K243" i="14"/>
  <c r="H743" i="14"/>
  <c r="D743" i="14"/>
  <c r="K743" i="14"/>
  <c r="C743" i="14"/>
  <c r="B743" i="14"/>
  <c r="J743" i="14"/>
  <c r="I743" i="14"/>
  <c r="E743" i="14"/>
  <c r="F743" i="14"/>
  <c r="L743" i="14"/>
  <c r="G743" i="14"/>
  <c r="M895" i="1"/>
  <c r="D896" i="1"/>
  <c r="L896" i="1" s="1"/>
  <c r="A895" i="14"/>
  <c r="M344" i="1"/>
  <c r="D345" i="1"/>
  <c r="L345" i="1" s="1"/>
  <c r="A344" i="14"/>
  <c r="I843" i="14"/>
  <c r="F843" i="14"/>
  <c r="J843" i="14"/>
  <c r="B843" i="14"/>
  <c r="H843" i="14"/>
  <c r="D843" i="14"/>
  <c r="G843" i="14"/>
  <c r="K843" i="14"/>
  <c r="L843" i="14"/>
  <c r="C843" i="14"/>
  <c r="E843" i="14"/>
  <c r="H593" i="14"/>
  <c r="J593" i="14"/>
  <c r="G593" i="14"/>
  <c r="F593" i="14"/>
  <c r="B593" i="14"/>
  <c r="C593" i="14"/>
  <c r="E593" i="14"/>
  <c r="K593" i="14"/>
  <c r="I593" i="14"/>
  <c r="L593" i="14"/>
  <c r="D593" i="14"/>
  <c r="B993" i="14"/>
  <c r="E993" i="14"/>
  <c r="H993" i="14"/>
  <c r="I993" i="14"/>
  <c r="G993" i="14"/>
  <c r="F993" i="14"/>
  <c r="J993" i="14"/>
  <c r="C993" i="14"/>
  <c r="K993" i="14"/>
  <c r="L993" i="14"/>
  <c r="D993" i="14"/>
  <c r="M994" i="1"/>
  <c r="A994" i="14"/>
  <c r="D995" i="1"/>
  <c r="L995" i="1" s="1"/>
  <c r="D695" i="1"/>
  <c r="L695" i="1" s="1"/>
  <c r="A694" i="14"/>
  <c r="M694" i="1"/>
  <c r="M95" i="1"/>
  <c r="A95" i="14"/>
  <c r="D96" i="1"/>
  <c r="L96" i="1" s="1"/>
  <c r="E543" i="14"/>
  <c r="G543" i="14"/>
  <c r="H543" i="14"/>
  <c r="C543" i="14"/>
  <c r="F543" i="14"/>
  <c r="D543" i="14"/>
  <c r="L543" i="14"/>
  <c r="I543" i="14"/>
  <c r="J543" i="14"/>
  <c r="B543" i="14"/>
  <c r="K543" i="14"/>
  <c r="A494" i="14"/>
  <c r="D495" i="1"/>
  <c r="L495" i="1" s="1"/>
  <c r="M494" i="1"/>
  <c r="E493" i="14"/>
  <c r="L493" i="14"/>
  <c r="D493" i="14"/>
  <c r="B493" i="14"/>
  <c r="H493" i="14"/>
  <c r="F493" i="14"/>
  <c r="C493" i="14"/>
  <c r="G493" i="14"/>
  <c r="J493" i="14"/>
  <c r="I493" i="14"/>
  <c r="K493" i="14"/>
  <c r="F444" i="14"/>
  <c r="D444" i="14"/>
  <c r="H444" i="14"/>
  <c r="C444" i="14"/>
  <c r="L444" i="14"/>
  <c r="E444" i="14"/>
  <c r="J444" i="14"/>
  <c r="B444" i="14"/>
  <c r="I444" i="14"/>
  <c r="K444" i="14"/>
  <c r="G444" i="14"/>
  <c r="M244" i="1"/>
  <c r="A244" i="14"/>
  <c r="D245" i="1"/>
  <c r="L245" i="1" s="1"/>
  <c r="B395" i="14"/>
  <c r="J395" i="14"/>
  <c r="F395" i="14"/>
  <c r="H395" i="14"/>
  <c r="L395" i="14"/>
  <c r="C395" i="14"/>
  <c r="D395" i="14"/>
  <c r="K395" i="14"/>
  <c r="G395" i="14"/>
  <c r="E395" i="14"/>
  <c r="I395" i="14"/>
  <c r="M396" i="1"/>
  <c r="D397" i="1"/>
  <c r="A396" i="14"/>
  <c r="D845" i="1"/>
  <c r="L845" i="1" s="1"/>
  <c r="A844" i="14"/>
  <c r="M844" i="1"/>
  <c r="E693" i="14"/>
  <c r="F693" i="14"/>
  <c r="C693" i="14"/>
  <c r="J693" i="14"/>
  <c r="K693" i="14"/>
  <c r="B693" i="14"/>
  <c r="D693" i="14"/>
  <c r="L693" i="14"/>
  <c r="H693" i="14"/>
  <c r="G693" i="14"/>
  <c r="I693" i="14"/>
  <c r="E94" i="14"/>
  <c r="I94" i="14"/>
  <c r="G94" i="14"/>
  <c r="C94" i="14"/>
  <c r="L94" i="14"/>
  <c r="K94" i="14"/>
  <c r="F94" i="14"/>
  <c r="D94" i="14"/>
  <c r="B94" i="14"/>
  <c r="H94" i="14"/>
  <c r="J94" i="14"/>
  <c r="C44" i="14"/>
  <c r="G44" i="14"/>
  <c r="F44" i="14"/>
  <c r="K44" i="14"/>
  <c r="H44" i="14"/>
  <c r="L44" i="14"/>
  <c r="B44" i="14"/>
  <c r="I44" i="14"/>
  <c r="D44" i="14"/>
  <c r="E44" i="14"/>
  <c r="J44" i="14"/>
  <c r="D795" i="1"/>
  <c r="L795" i="1" s="1"/>
  <c r="A794" i="14"/>
  <c r="M794" i="1"/>
  <c r="A294" i="14"/>
  <c r="D295" i="1"/>
  <c r="L295" i="1" s="1"/>
  <c r="M294" i="1"/>
  <c r="D545" i="1"/>
  <c r="L545" i="1" s="1"/>
  <c r="A544" i="14"/>
  <c r="M544" i="1"/>
  <c r="D595" i="1"/>
  <c r="L595" i="1" s="1"/>
  <c r="A594" i="14"/>
  <c r="M594" i="1"/>
  <c r="B144" i="14"/>
  <c r="L144" i="14"/>
  <c r="H144" i="14"/>
  <c r="D144" i="14"/>
  <c r="K144" i="14"/>
  <c r="J144" i="14"/>
  <c r="G144" i="14"/>
  <c r="E144" i="14"/>
  <c r="C144" i="14"/>
  <c r="F144" i="14"/>
  <c r="I144" i="14"/>
  <c r="D293" i="14"/>
  <c r="C293" i="14"/>
  <c r="J293" i="14"/>
  <c r="B293" i="14"/>
  <c r="G293" i="14"/>
  <c r="H293" i="14"/>
  <c r="K293" i="14"/>
  <c r="E293" i="14"/>
  <c r="F293" i="14"/>
  <c r="L293" i="14"/>
  <c r="I293" i="14"/>
  <c r="C944" i="14"/>
  <c r="H944" i="14"/>
  <c r="D944" i="14"/>
  <c r="L944" i="14"/>
  <c r="F944" i="14"/>
  <c r="G944" i="14"/>
  <c r="J944" i="14"/>
  <c r="E944" i="14"/>
  <c r="K944" i="14"/>
  <c r="B944" i="14"/>
  <c r="I944" i="14"/>
  <c r="D195" i="1"/>
  <c r="L195" i="1" s="1"/>
  <c r="A194" i="14"/>
  <c r="M194" i="1"/>
  <c r="E894" i="14"/>
  <c r="F894" i="14"/>
  <c r="I894" i="14"/>
  <c r="B894" i="14"/>
  <c r="G894" i="14"/>
  <c r="J894" i="14"/>
  <c r="H894" i="14"/>
  <c r="D894" i="14"/>
  <c r="K894" i="14"/>
  <c r="C894" i="14"/>
  <c r="L894" i="14"/>
  <c r="H343" i="14"/>
  <c r="E343" i="14"/>
  <c r="F343" i="14"/>
  <c r="J343" i="14"/>
  <c r="G343" i="14"/>
  <c r="B343" i="14"/>
  <c r="I343" i="14"/>
  <c r="D343" i="14"/>
  <c r="C343" i="14"/>
  <c r="K343" i="14"/>
  <c r="L343" i="14"/>
  <c r="M145" i="1"/>
  <c r="A145" i="14"/>
  <c r="D146" i="1"/>
  <c r="L146" i="1" s="1"/>
  <c r="M45" i="1"/>
  <c r="A45" i="14"/>
  <c r="D46" i="1"/>
  <c r="L46" i="1" s="1"/>
  <c r="I793" i="14"/>
  <c r="B793" i="14"/>
  <c r="G793" i="14"/>
  <c r="H793" i="14"/>
  <c r="F793" i="14"/>
  <c r="C793" i="14"/>
  <c r="K793" i="14"/>
  <c r="D793" i="14"/>
  <c r="E793" i="14"/>
  <c r="J793" i="14"/>
  <c r="L793" i="14"/>
  <c r="M945" i="1"/>
  <c r="A945" i="14"/>
  <c r="D946" i="1"/>
  <c r="L946" i="1" s="1"/>
  <c r="L193" i="14"/>
  <c r="B193" i="14"/>
  <c r="H193" i="14"/>
  <c r="D193" i="14"/>
  <c r="K193" i="14"/>
  <c r="E193" i="14"/>
  <c r="J193" i="14"/>
  <c r="I193" i="14"/>
  <c r="F193" i="14"/>
  <c r="G193" i="14"/>
  <c r="C193" i="14"/>
  <c r="M744" i="1"/>
  <c r="A744" i="14"/>
  <c r="D745" i="1"/>
  <c r="L745" i="1" s="1"/>
  <c r="L645" i="1" l="1"/>
  <c r="M645" i="1" s="1"/>
  <c r="A645" i="14"/>
  <c r="D646" i="1"/>
  <c r="L397" i="1"/>
  <c r="M397" i="1" s="1"/>
  <c r="D356" i="1"/>
  <c r="B644" i="14"/>
  <c r="D644" i="14"/>
  <c r="K644" i="14"/>
  <c r="F644" i="14"/>
  <c r="C644" i="14"/>
  <c r="J644" i="14"/>
  <c r="L644" i="14"/>
  <c r="H644" i="14"/>
  <c r="E644" i="14"/>
  <c r="G644" i="14"/>
  <c r="I644" i="14"/>
  <c r="J194" i="14"/>
  <c r="E194" i="14"/>
  <c r="K194" i="14"/>
  <c r="B194" i="14"/>
  <c r="G194" i="14"/>
  <c r="F194" i="14"/>
  <c r="H194" i="14"/>
  <c r="D194" i="14"/>
  <c r="I194" i="14"/>
  <c r="C194" i="14"/>
  <c r="L194" i="14"/>
  <c r="G294" i="14"/>
  <c r="B294" i="14"/>
  <c r="E294" i="14"/>
  <c r="J294" i="14"/>
  <c r="K294" i="14"/>
  <c r="F294" i="14"/>
  <c r="H294" i="14"/>
  <c r="D294" i="14"/>
  <c r="L294" i="14"/>
  <c r="C294" i="14"/>
  <c r="I294" i="14"/>
  <c r="D844" i="14"/>
  <c r="G844" i="14"/>
  <c r="I844" i="14"/>
  <c r="F844" i="14"/>
  <c r="L844" i="14"/>
  <c r="E844" i="14"/>
  <c r="C844" i="14"/>
  <c r="K844" i="14"/>
  <c r="H844" i="14"/>
  <c r="B844" i="14"/>
  <c r="J844" i="14"/>
  <c r="G494" i="14"/>
  <c r="C494" i="14"/>
  <c r="L494" i="14"/>
  <c r="E494" i="14"/>
  <c r="F494" i="14"/>
  <c r="D494" i="14"/>
  <c r="J494" i="14"/>
  <c r="B494" i="14"/>
  <c r="I494" i="14"/>
  <c r="K494" i="14"/>
  <c r="H494" i="14"/>
  <c r="D447" i="1"/>
  <c r="M446" i="1"/>
  <c r="A446" i="14"/>
  <c r="E744" i="14"/>
  <c r="H744" i="14"/>
  <c r="G744" i="14"/>
  <c r="L744" i="14"/>
  <c r="C744" i="14"/>
  <c r="I744" i="14"/>
  <c r="F744" i="14"/>
  <c r="B744" i="14"/>
  <c r="J744" i="14"/>
  <c r="K744" i="14"/>
  <c r="D744" i="14"/>
  <c r="M946" i="1"/>
  <c r="A946" i="14"/>
  <c r="D947" i="1"/>
  <c r="D145" i="14"/>
  <c r="E145" i="14"/>
  <c r="G145" i="14"/>
  <c r="F145" i="14"/>
  <c r="L145" i="14"/>
  <c r="I145" i="14"/>
  <c r="H145" i="14"/>
  <c r="K145" i="14"/>
  <c r="C145" i="14"/>
  <c r="B145" i="14"/>
  <c r="J145" i="14"/>
  <c r="D196" i="1"/>
  <c r="L196" i="1" s="1"/>
  <c r="A195" i="14"/>
  <c r="M195" i="1"/>
  <c r="D546" i="1"/>
  <c r="L546" i="1" s="1"/>
  <c r="M545" i="1"/>
  <c r="A545" i="14"/>
  <c r="B694" i="14"/>
  <c r="H694" i="14"/>
  <c r="G694" i="14"/>
  <c r="C694" i="14"/>
  <c r="D694" i="14"/>
  <c r="J694" i="14"/>
  <c r="L694" i="14"/>
  <c r="I694" i="14"/>
  <c r="F694" i="14"/>
  <c r="K694" i="14"/>
  <c r="E694" i="14"/>
  <c r="D996" i="1"/>
  <c r="L996" i="1" s="1"/>
  <c r="A995" i="14"/>
  <c r="M995" i="1"/>
  <c r="K594" i="14"/>
  <c r="G594" i="14"/>
  <c r="L594" i="14"/>
  <c r="B594" i="14"/>
  <c r="C594" i="14"/>
  <c r="D594" i="14"/>
  <c r="H594" i="14"/>
  <c r="F594" i="14"/>
  <c r="J594" i="14"/>
  <c r="I594" i="14"/>
  <c r="E594" i="14"/>
  <c r="D796" i="1"/>
  <c r="L796" i="1" s="1"/>
  <c r="M795" i="1"/>
  <c r="A795" i="14"/>
  <c r="M96" i="1"/>
  <c r="D97" i="1"/>
  <c r="A96" i="14"/>
  <c r="D696" i="1"/>
  <c r="L696" i="1" s="1"/>
  <c r="M695" i="1"/>
  <c r="A695" i="14"/>
  <c r="M745" i="1"/>
  <c r="D746" i="1"/>
  <c r="L746" i="1" s="1"/>
  <c r="A745" i="14"/>
  <c r="I945" i="14"/>
  <c r="D945" i="14"/>
  <c r="B945" i="14"/>
  <c r="E945" i="14"/>
  <c r="C945" i="14"/>
  <c r="L945" i="14"/>
  <c r="K945" i="14"/>
  <c r="F945" i="14"/>
  <c r="G945" i="14"/>
  <c r="J945" i="14"/>
  <c r="H945" i="14"/>
  <c r="A46" i="14"/>
  <c r="D47" i="1"/>
  <c r="M46" i="1"/>
  <c r="A146" i="14"/>
  <c r="D147" i="1"/>
  <c r="M146" i="1"/>
  <c r="A595" i="14"/>
  <c r="M595" i="1"/>
  <c r="D596" i="1"/>
  <c r="L596" i="1" s="1"/>
  <c r="K396" i="14"/>
  <c r="F396" i="14"/>
  <c r="D396" i="14"/>
  <c r="E396" i="14"/>
  <c r="I396" i="14"/>
  <c r="B396" i="14"/>
  <c r="L396" i="14"/>
  <c r="H396" i="14"/>
  <c r="J396" i="14"/>
  <c r="C396" i="14"/>
  <c r="G396" i="14"/>
  <c r="F244" i="14"/>
  <c r="D244" i="14"/>
  <c r="K244" i="14"/>
  <c r="L244" i="14"/>
  <c r="C244" i="14"/>
  <c r="H244" i="14"/>
  <c r="I244" i="14"/>
  <c r="E244" i="14"/>
  <c r="J244" i="14"/>
  <c r="B244" i="14"/>
  <c r="G244" i="14"/>
  <c r="D344" i="14"/>
  <c r="G344" i="14"/>
  <c r="C344" i="14"/>
  <c r="F344" i="14"/>
  <c r="B344" i="14"/>
  <c r="E344" i="14"/>
  <c r="K344" i="14"/>
  <c r="J344" i="14"/>
  <c r="I344" i="14"/>
  <c r="L344" i="14"/>
  <c r="H344" i="14"/>
  <c r="K895" i="14"/>
  <c r="I895" i="14"/>
  <c r="B895" i="14"/>
  <c r="L895" i="14"/>
  <c r="E895" i="14"/>
  <c r="G895" i="14"/>
  <c r="C895" i="14"/>
  <c r="H895" i="14"/>
  <c r="J895" i="14"/>
  <c r="D895" i="14"/>
  <c r="F895" i="14"/>
  <c r="I45" i="14"/>
  <c r="K45" i="14"/>
  <c r="J45" i="14"/>
  <c r="L45" i="14"/>
  <c r="D45" i="14"/>
  <c r="G45" i="14"/>
  <c r="B45" i="14"/>
  <c r="C45" i="14"/>
  <c r="H45" i="14"/>
  <c r="E45" i="14"/>
  <c r="F45" i="14"/>
  <c r="E544" i="14"/>
  <c r="F544" i="14"/>
  <c r="I544" i="14"/>
  <c r="D544" i="14"/>
  <c r="L544" i="14"/>
  <c r="H544" i="14"/>
  <c r="C544" i="14"/>
  <c r="B544" i="14"/>
  <c r="K544" i="14"/>
  <c r="G544" i="14"/>
  <c r="J544" i="14"/>
  <c r="M295" i="1"/>
  <c r="D296" i="1"/>
  <c r="L296" i="1" s="1"/>
  <c r="A295" i="14"/>
  <c r="C794" i="14"/>
  <c r="L794" i="14"/>
  <c r="J794" i="14"/>
  <c r="F794" i="14"/>
  <c r="H794" i="14"/>
  <c r="B794" i="14"/>
  <c r="K794" i="14"/>
  <c r="G794" i="14"/>
  <c r="E794" i="14"/>
  <c r="D794" i="14"/>
  <c r="I794" i="14"/>
  <c r="A845" i="14"/>
  <c r="M845" i="1"/>
  <c r="D846" i="1"/>
  <c r="L846" i="1" s="1"/>
  <c r="A397" i="14"/>
  <c r="A245" i="14"/>
  <c r="M245" i="1"/>
  <c r="D246" i="1"/>
  <c r="L246" i="1" s="1"/>
  <c r="A495" i="14"/>
  <c r="D496" i="1"/>
  <c r="L496" i="1" s="1"/>
  <c r="M495" i="1"/>
  <c r="I95" i="14"/>
  <c r="F95" i="14"/>
  <c r="D95" i="14"/>
  <c r="C95" i="14"/>
  <c r="K95" i="14"/>
  <c r="L95" i="14"/>
  <c r="E95" i="14"/>
  <c r="H95" i="14"/>
  <c r="B95" i="14"/>
  <c r="J95" i="14"/>
  <c r="G95" i="14"/>
  <c r="C994" i="14"/>
  <c r="L994" i="14"/>
  <c r="F994" i="14"/>
  <c r="B994" i="14"/>
  <c r="D994" i="14"/>
  <c r="J994" i="14"/>
  <c r="H994" i="14"/>
  <c r="E994" i="14"/>
  <c r="G994" i="14"/>
  <c r="K994" i="14"/>
  <c r="I994" i="14"/>
  <c r="M345" i="1"/>
  <c r="A345" i="14"/>
  <c r="D346" i="1"/>
  <c r="L346" i="1" s="1"/>
  <c r="D897" i="1"/>
  <c r="A896" i="14"/>
  <c r="M896" i="1"/>
  <c r="C445" i="14"/>
  <c r="E445" i="14"/>
  <c r="D445" i="14"/>
  <c r="G445" i="14"/>
  <c r="H445" i="14"/>
  <c r="I445" i="14"/>
  <c r="J445" i="14"/>
  <c r="F445" i="14"/>
  <c r="K445" i="14"/>
  <c r="L445" i="14"/>
  <c r="B445" i="14"/>
  <c r="L646" i="1" l="1"/>
  <c r="M646" i="1" s="1"/>
  <c r="A646" i="14"/>
  <c r="D647" i="1"/>
  <c r="C645" i="14"/>
  <c r="E645" i="14"/>
  <c r="H645" i="14"/>
  <c r="K645" i="14"/>
  <c r="L645" i="14"/>
  <c r="I645" i="14"/>
  <c r="B645" i="14"/>
  <c r="D645" i="14"/>
  <c r="J645" i="14"/>
  <c r="F645" i="14"/>
  <c r="G645" i="14"/>
  <c r="L47" i="1"/>
  <c r="D7" i="1" s="1"/>
  <c r="D6" i="1"/>
  <c r="L447" i="1"/>
  <c r="D406" i="1"/>
  <c r="L897" i="1"/>
  <c r="D856" i="1"/>
  <c r="L97" i="1"/>
  <c r="D56" i="1"/>
  <c r="L947" i="1"/>
  <c r="M947" i="1" s="1"/>
  <c r="D906" i="1"/>
  <c r="L147" i="1"/>
  <c r="D106" i="1"/>
  <c r="J745" i="14"/>
  <c r="F745" i="14"/>
  <c r="D745" i="14"/>
  <c r="E745" i="14"/>
  <c r="H745" i="14"/>
  <c r="B745" i="14"/>
  <c r="G745" i="14"/>
  <c r="L745" i="14"/>
  <c r="C745" i="14"/>
  <c r="K745" i="14"/>
  <c r="I745" i="14"/>
  <c r="E96" i="14"/>
  <c r="F96" i="14"/>
  <c r="L96" i="14"/>
  <c r="D96" i="14"/>
  <c r="B96" i="14"/>
  <c r="C96" i="14"/>
  <c r="I96" i="14"/>
  <c r="J96" i="14"/>
  <c r="H96" i="14"/>
  <c r="K96" i="14"/>
  <c r="G96" i="14"/>
  <c r="J896" i="14"/>
  <c r="I896" i="14"/>
  <c r="G896" i="14"/>
  <c r="E896" i="14"/>
  <c r="D896" i="14"/>
  <c r="C896" i="14"/>
  <c r="H896" i="14"/>
  <c r="L896" i="14"/>
  <c r="K896" i="14"/>
  <c r="F896" i="14"/>
  <c r="B896" i="14"/>
  <c r="M346" i="1"/>
  <c r="A346" i="14"/>
  <c r="D347" i="1"/>
  <c r="A47" i="14"/>
  <c r="A746" i="14"/>
  <c r="D747" i="1"/>
  <c r="M746" i="1"/>
  <c r="F795" i="14"/>
  <c r="H795" i="14"/>
  <c r="G795" i="14"/>
  <c r="C795" i="14"/>
  <c r="L795" i="14"/>
  <c r="B795" i="14"/>
  <c r="I795" i="14"/>
  <c r="J795" i="14"/>
  <c r="D795" i="14"/>
  <c r="K795" i="14"/>
  <c r="E795" i="14"/>
  <c r="A996" i="14"/>
  <c r="M996" i="1"/>
  <c r="D997" i="1"/>
  <c r="L545" i="14"/>
  <c r="I545" i="14"/>
  <c r="E545" i="14"/>
  <c r="F545" i="14"/>
  <c r="K545" i="14"/>
  <c r="C545" i="14"/>
  <c r="H545" i="14"/>
  <c r="J545" i="14"/>
  <c r="G545" i="14"/>
  <c r="D545" i="14"/>
  <c r="B545" i="14"/>
  <c r="A447" i="14"/>
  <c r="M447" i="1"/>
  <c r="M496" i="1"/>
  <c r="A496" i="14"/>
  <c r="D497" i="1"/>
  <c r="I397" i="14"/>
  <c r="C397" i="14"/>
  <c r="E397" i="14"/>
  <c r="J397" i="14"/>
  <c r="L397" i="14"/>
  <c r="F397" i="14"/>
  <c r="K397" i="14"/>
  <c r="H397" i="14"/>
  <c r="B397" i="14"/>
  <c r="G397" i="14"/>
  <c r="D397" i="14"/>
  <c r="D847" i="1"/>
  <c r="A846" i="14"/>
  <c r="M846" i="1"/>
  <c r="J845" i="14"/>
  <c r="F845" i="14"/>
  <c r="K845" i="14"/>
  <c r="H845" i="14"/>
  <c r="I845" i="14"/>
  <c r="D845" i="14"/>
  <c r="B845" i="14"/>
  <c r="E845" i="14"/>
  <c r="L845" i="14"/>
  <c r="C845" i="14"/>
  <c r="G845" i="14"/>
  <c r="J295" i="14"/>
  <c r="F295" i="14"/>
  <c r="D295" i="14"/>
  <c r="G295" i="14"/>
  <c r="B295" i="14"/>
  <c r="K295" i="14"/>
  <c r="E295" i="14"/>
  <c r="L295" i="14"/>
  <c r="H295" i="14"/>
  <c r="C295" i="14"/>
  <c r="I295" i="14"/>
  <c r="A147" i="14"/>
  <c r="M147" i="1"/>
  <c r="M897" i="1"/>
  <c r="A897" i="14"/>
  <c r="E495" i="14"/>
  <c r="F495" i="14"/>
  <c r="J495" i="14"/>
  <c r="D495" i="14"/>
  <c r="B495" i="14"/>
  <c r="I495" i="14"/>
  <c r="C495" i="14"/>
  <c r="K495" i="14"/>
  <c r="H495" i="14"/>
  <c r="L495" i="14"/>
  <c r="G495" i="14"/>
  <c r="G245" i="14"/>
  <c r="L245" i="14"/>
  <c r="F245" i="14"/>
  <c r="H245" i="14"/>
  <c r="B245" i="14"/>
  <c r="J245" i="14"/>
  <c r="D245" i="14"/>
  <c r="E245" i="14"/>
  <c r="C245" i="14"/>
  <c r="I245" i="14"/>
  <c r="K245" i="14"/>
  <c r="H146" i="14"/>
  <c r="L146" i="14"/>
  <c r="C146" i="14"/>
  <c r="K146" i="14"/>
  <c r="J146" i="14"/>
  <c r="B146" i="14"/>
  <c r="E146" i="14"/>
  <c r="I146" i="14"/>
  <c r="G146" i="14"/>
  <c r="F146" i="14"/>
  <c r="D146" i="14"/>
  <c r="M97" i="1"/>
  <c r="A97" i="14"/>
  <c r="I195" i="14"/>
  <c r="E195" i="14"/>
  <c r="H195" i="14"/>
  <c r="K195" i="14"/>
  <c r="G195" i="14"/>
  <c r="B195" i="14"/>
  <c r="C195" i="14"/>
  <c r="L195" i="14"/>
  <c r="D195" i="14"/>
  <c r="F195" i="14"/>
  <c r="J195" i="14"/>
  <c r="A947" i="14"/>
  <c r="G446" i="14"/>
  <c r="F446" i="14"/>
  <c r="E446" i="14"/>
  <c r="L446" i="14"/>
  <c r="K446" i="14"/>
  <c r="J446" i="14"/>
  <c r="D446" i="14"/>
  <c r="B446" i="14"/>
  <c r="I446" i="14"/>
  <c r="H446" i="14"/>
  <c r="C446" i="14"/>
  <c r="L345" i="14"/>
  <c r="G345" i="14"/>
  <c r="B345" i="14"/>
  <c r="J345" i="14"/>
  <c r="K345" i="14"/>
  <c r="I345" i="14"/>
  <c r="D345" i="14"/>
  <c r="C345" i="14"/>
  <c r="F345" i="14"/>
  <c r="H345" i="14"/>
  <c r="E345" i="14"/>
  <c r="M246" i="1"/>
  <c r="A246" i="14"/>
  <c r="D247" i="1"/>
  <c r="D297" i="1"/>
  <c r="M296" i="1"/>
  <c r="A296" i="14"/>
  <c r="M596" i="1"/>
  <c r="D597" i="1"/>
  <c r="A596" i="14"/>
  <c r="F595" i="14"/>
  <c r="L595" i="14"/>
  <c r="I595" i="14"/>
  <c r="J595" i="14"/>
  <c r="D595" i="14"/>
  <c r="E595" i="14"/>
  <c r="C595" i="14"/>
  <c r="G595" i="14"/>
  <c r="H595" i="14"/>
  <c r="B595" i="14"/>
  <c r="K595" i="14"/>
  <c r="J46" i="14"/>
  <c r="D46" i="14"/>
  <c r="L46" i="14"/>
  <c r="K46" i="14"/>
  <c r="B46" i="14"/>
  <c r="H46" i="14"/>
  <c r="I46" i="14"/>
  <c r="E46" i="14"/>
  <c r="C46" i="14"/>
  <c r="G46" i="14"/>
  <c r="F46" i="14"/>
  <c r="D695" i="14"/>
  <c r="B695" i="14"/>
  <c r="J695" i="14"/>
  <c r="F695" i="14"/>
  <c r="L695" i="14"/>
  <c r="C695" i="14"/>
  <c r="I695" i="14"/>
  <c r="G695" i="14"/>
  <c r="H695" i="14"/>
  <c r="E695" i="14"/>
  <c r="K695" i="14"/>
  <c r="D697" i="1"/>
  <c r="M696" i="1"/>
  <c r="A696" i="14"/>
  <c r="D797" i="1"/>
  <c r="M796" i="1"/>
  <c r="A796" i="14"/>
  <c r="H995" i="14"/>
  <c r="L995" i="14"/>
  <c r="D995" i="14"/>
  <c r="F995" i="14"/>
  <c r="K995" i="14"/>
  <c r="E995" i="14"/>
  <c r="I995" i="14"/>
  <c r="C995" i="14"/>
  <c r="G995" i="14"/>
  <c r="J995" i="14"/>
  <c r="B995" i="14"/>
  <c r="A546" i="14"/>
  <c r="D547" i="1"/>
  <c r="M546" i="1"/>
  <c r="A196" i="14"/>
  <c r="M196" i="1"/>
  <c r="D197" i="1"/>
  <c r="E946" i="14"/>
  <c r="L946" i="14"/>
  <c r="K946" i="14"/>
  <c r="C946" i="14"/>
  <c r="I946" i="14"/>
  <c r="D946" i="14"/>
  <c r="J946" i="14"/>
  <c r="G946" i="14"/>
  <c r="B946" i="14"/>
  <c r="F946" i="14"/>
  <c r="H946" i="14"/>
  <c r="L197" i="1" l="1"/>
  <c r="D156" i="1"/>
  <c r="L697" i="1"/>
  <c r="M697" i="1" s="1"/>
  <c r="D656" i="1"/>
  <c r="L847" i="1"/>
  <c r="D806" i="1"/>
  <c r="L497" i="1"/>
  <c r="M497" i="1" s="1"/>
  <c r="D456" i="1"/>
  <c r="K646" i="14"/>
  <c r="I646" i="14"/>
  <c r="G646" i="14"/>
  <c r="H646" i="14"/>
  <c r="F646" i="14"/>
  <c r="C646" i="14"/>
  <c r="L646" i="14"/>
  <c r="D646" i="14"/>
  <c r="J646" i="14"/>
  <c r="B646" i="14"/>
  <c r="E646" i="14"/>
  <c r="L547" i="1"/>
  <c r="M547" i="1" s="1"/>
  <c r="D506" i="1"/>
  <c r="L797" i="1"/>
  <c r="M797" i="1" s="1"/>
  <c r="D756" i="1"/>
  <c r="L247" i="1"/>
  <c r="M247" i="1" s="1"/>
  <c r="D206" i="1"/>
  <c r="L747" i="1"/>
  <c r="M747" i="1" s="1"/>
  <c r="D706" i="1"/>
  <c r="L597" i="1"/>
  <c r="D556" i="1"/>
  <c r="L297" i="1"/>
  <c r="D256" i="1"/>
  <c r="L997" i="1"/>
  <c r="M997" i="1" s="1"/>
  <c r="D956" i="1"/>
  <c r="L347" i="1"/>
  <c r="M347" i="1" s="1"/>
  <c r="D306" i="1"/>
  <c r="E7" i="1"/>
  <c r="L647" i="1"/>
  <c r="M647" i="1" s="1"/>
  <c r="D606" i="1"/>
  <c r="A647" i="14"/>
  <c r="D47" i="14"/>
  <c r="B47" i="14"/>
  <c r="H47" i="14"/>
  <c r="H48" i="14" s="1"/>
  <c r="G47" i="14"/>
  <c r="G48" i="14" s="1"/>
  <c r="J47" i="14"/>
  <c r="J48" i="14" s="1"/>
  <c r="K47" i="14"/>
  <c r="K48" i="14" s="1"/>
  <c r="I47" i="14"/>
  <c r="I48" i="14" s="1"/>
  <c r="L47" i="14"/>
  <c r="L48" i="14" s="1"/>
  <c r="F47" i="14"/>
  <c r="F48" i="14" s="1"/>
  <c r="C47" i="14"/>
  <c r="B196" i="14"/>
  <c r="K196" i="14"/>
  <c r="C196" i="14"/>
  <c r="D196" i="14"/>
  <c r="E196" i="14"/>
  <c r="F196" i="14"/>
  <c r="L196" i="14"/>
  <c r="H196" i="14"/>
  <c r="I196" i="14"/>
  <c r="J196" i="14"/>
  <c r="G196" i="14"/>
  <c r="A547" i="14"/>
  <c r="A797" i="14"/>
  <c r="A247" i="14"/>
  <c r="H947" i="14"/>
  <c r="B947" i="14"/>
  <c r="L947" i="14"/>
  <c r="C947" i="14"/>
  <c r="K947" i="14"/>
  <c r="E947" i="14"/>
  <c r="G947" i="14"/>
  <c r="I947" i="14"/>
  <c r="D947" i="14"/>
  <c r="J947" i="14"/>
  <c r="F947" i="14"/>
  <c r="D97" i="14"/>
  <c r="K97" i="14"/>
  <c r="B97" i="14"/>
  <c r="H97" i="14"/>
  <c r="G97" i="14"/>
  <c r="E97" i="14"/>
  <c r="F97" i="14"/>
  <c r="C97" i="14"/>
  <c r="J97" i="14"/>
  <c r="I97" i="14"/>
  <c r="L97" i="14"/>
  <c r="B996" i="14"/>
  <c r="J996" i="14"/>
  <c r="F996" i="14"/>
  <c r="H996" i="14"/>
  <c r="G996" i="14"/>
  <c r="C996" i="14"/>
  <c r="I996" i="14"/>
  <c r="D996" i="14"/>
  <c r="E996" i="14"/>
  <c r="K996" i="14"/>
  <c r="L996" i="14"/>
  <c r="A747" i="14"/>
  <c r="I346" i="14"/>
  <c r="J346" i="14"/>
  <c r="E346" i="14"/>
  <c r="D346" i="14"/>
  <c r="C346" i="14"/>
  <c r="B346" i="14"/>
  <c r="G346" i="14"/>
  <c r="F346" i="14"/>
  <c r="H346" i="14"/>
  <c r="K346" i="14"/>
  <c r="L346" i="14"/>
  <c r="A847" i="14"/>
  <c r="M847" i="1"/>
  <c r="A497" i="14"/>
  <c r="L546" i="14"/>
  <c r="J546" i="14"/>
  <c r="B546" i="14"/>
  <c r="K546" i="14"/>
  <c r="G546" i="14"/>
  <c r="E546" i="14"/>
  <c r="H546" i="14"/>
  <c r="C546" i="14"/>
  <c r="I546" i="14"/>
  <c r="D546" i="14"/>
  <c r="F546" i="14"/>
  <c r="C796" i="14"/>
  <c r="L796" i="14"/>
  <c r="G796" i="14"/>
  <c r="D796" i="14"/>
  <c r="B796" i="14"/>
  <c r="K796" i="14"/>
  <c r="H796" i="14"/>
  <c r="F796" i="14"/>
  <c r="I796" i="14"/>
  <c r="E796" i="14"/>
  <c r="J796" i="14"/>
  <c r="F596" i="14"/>
  <c r="J596" i="14"/>
  <c r="L596" i="14"/>
  <c r="B596" i="14"/>
  <c r="D596" i="14"/>
  <c r="C596" i="14"/>
  <c r="G596" i="14"/>
  <c r="K596" i="14"/>
  <c r="H596" i="14"/>
  <c r="I596" i="14"/>
  <c r="E596" i="14"/>
  <c r="M297" i="1"/>
  <c r="A297" i="14"/>
  <c r="J246" i="14"/>
  <c r="K246" i="14"/>
  <c r="H246" i="14"/>
  <c r="D246" i="14"/>
  <c r="C246" i="14"/>
  <c r="I246" i="14"/>
  <c r="L246" i="14"/>
  <c r="B246" i="14"/>
  <c r="G246" i="14"/>
  <c r="E246" i="14"/>
  <c r="F246" i="14"/>
  <c r="I897" i="14"/>
  <c r="H897" i="14"/>
  <c r="J897" i="14"/>
  <c r="K897" i="14"/>
  <c r="D897" i="14"/>
  <c r="E897" i="14"/>
  <c r="C897" i="14"/>
  <c r="F897" i="14"/>
  <c r="G897" i="14"/>
  <c r="L897" i="14"/>
  <c r="B897" i="14"/>
  <c r="H147" i="14"/>
  <c r="I147" i="14"/>
  <c r="B147" i="14"/>
  <c r="D147" i="14"/>
  <c r="L147" i="14"/>
  <c r="C147" i="14"/>
  <c r="E147" i="14"/>
  <c r="K147" i="14"/>
  <c r="G147" i="14"/>
  <c r="F147" i="14"/>
  <c r="J147" i="14"/>
  <c r="B496" i="14"/>
  <c r="H496" i="14"/>
  <c r="K496" i="14"/>
  <c r="D496" i="14"/>
  <c r="E496" i="14"/>
  <c r="G496" i="14"/>
  <c r="F496" i="14"/>
  <c r="L496" i="14"/>
  <c r="I496" i="14"/>
  <c r="C496" i="14"/>
  <c r="J496" i="14"/>
  <c r="G447" i="14"/>
  <c r="F447" i="14"/>
  <c r="E447" i="14"/>
  <c r="I447" i="14"/>
  <c r="K447" i="14"/>
  <c r="B447" i="14"/>
  <c r="L447" i="14"/>
  <c r="D447" i="14"/>
  <c r="J447" i="14"/>
  <c r="H447" i="14"/>
  <c r="C447" i="14"/>
  <c r="A997" i="14"/>
  <c r="B746" i="14"/>
  <c r="K746" i="14"/>
  <c r="G746" i="14"/>
  <c r="D746" i="14"/>
  <c r="L746" i="14"/>
  <c r="F746" i="14"/>
  <c r="E746" i="14"/>
  <c r="H746" i="14"/>
  <c r="J746" i="14"/>
  <c r="C746" i="14"/>
  <c r="I746" i="14"/>
  <c r="M47" i="1"/>
  <c r="M48" i="1" s="1"/>
  <c r="L48" i="1"/>
  <c r="F17" i="1" s="1"/>
  <c r="A197" i="14"/>
  <c r="M197" i="1"/>
  <c r="H696" i="14"/>
  <c r="F696" i="14"/>
  <c r="E696" i="14"/>
  <c r="B696" i="14"/>
  <c r="K696" i="14"/>
  <c r="J696" i="14"/>
  <c r="D696" i="14"/>
  <c r="C696" i="14"/>
  <c r="I696" i="14"/>
  <c r="L696" i="14"/>
  <c r="G696" i="14"/>
  <c r="A697" i="14"/>
  <c r="A597" i="14"/>
  <c r="M597" i="1"/>
  <c r="G296" i="14"/>
  <c r="I296" i="14"/>
  <c r="B296" i="14"/>
  <c r="L296" i="14"/>
  <c r="C296" i="14"/>
  <c r="H296" i="14"/>
  <c r="K296" i="14"/>
  <c r="F296" i="14"/>
  <c r="E296" i="14"/>
  <c r="D296" i="14"/>
  <c r="J296" i="14"/>
  <c r="J846" i="14"/>
  <c r="I846" i="14"/>
  <c r="E846" i="14"/>
  <c r="H846" i="14"/>
  <c r="K846" i="14"/>
  <c r="L846" i="14"/>
  <c r="B846" i="14"/>
  <c r="F846" i="14"/>
  <c r="G846" i="14"/>
  <c r="D846" i="14"/>
  <c r="C846" i="14"/>
  <c r="A347" i="14"/>
  <c r="G647" i="14" l="1"/>
  <c r="K647" i="14"/>
  <c r="B647" i="14"/>
  <c r="H647" i="14"/>
  <c r="D647" i="14"/>
  <c r="L647" i="14"/>
  <c r="I647" i="14"/>
  <c r="E647" i="14"/>
  <c r="F647" i="14"/>
  <c r="C647" i="14"/>
  <c r="J647" i="14"/>
  <c r="B48" i="14"/>
  <c r="B50" i="14" s="1"/>
  <c r="D48" i="14"/>
  <c r="D49" i="14" s="1"/>
  <c r="D50" i="14" s="1"/>
  <c r="C48" i="14"/>
  <c r="C50" i="14" s="1"/>
  <c r="E47" i="14"/>
  <c r="E48" i="14" s="1"/>
  <c r="J997" i="14"/>
  <c r="I997" i="14"/>
  <c r="C997" i="14"/>
  <c r="B997" i="14"/>
  <c r="L997" i="14"/>
  <c r="K997" i="14"/>
  <c r="H997" i="14"/>
  <c r="E997" i="14"/>
  <c r="D997" i="14"/>
  <c r="G997" i="14"/>
  <c r="F997" i="14"/>
  <c r="J297" i="14"/>
  <c r="L297" i="14"/>
  <c r="E297" i="14"/>
  <c r="D297" i="14"/>
  <c r="I297" i="14"/>
  <c r="K297" i="14"/>
  <c r="F297" i="14"/>
  <c r="B297" i="14"/>
  <c r="G297" i="14"/>
  <c r="H297" i="14"/>
  <c r="C297" i="14"/>
  <c r="L497" i="14"/>
  <c r="G497" i="14"/>
  <c r="H497" i="14"/>
  <c r="I497" i="14"/>
  <c r="C497" i="14"/>
  <c r="J497" i="14"/>
  <c r="B497" i="14"/>
  <c r="E497" i="14"/>
  <c r="F497" i="14"/>
  <c r="D497" i="14"/>
  <c r="K497" i="14"/>
  <c r="F547" i="14"/>
  <c r="K547" i="14"/>
  <c r="E547" i="14"/>
  <c r="H547" i="14"/>
  <c r="I547" i="14"/>
  <c r="J547" i="14"/>
  <c r="L547" i="14"/>
  <c r="D547" i="14"/>
  <c r="C547" i="14"/>
  <c r="B547" i="14"/>
  <c r="G547" i="14"/>
  <c r="F50" i="14"/>
  <c r="J50" i="14"/>
  <c r="L50" i="14"/>
  <c r="G50" i="14"/>
  <c r="D347" i="14"/>
  <c r="C347" i="14"/>
  <c r="K347" i="14"/>
  <c r="H347" i="14"/>
  <c r="J347" i="14"/>
  <c r="B347" i="14"/>
  <c r="F347" i="14"/>
  <c r="L347" i="14"/>
  <c r="I347" i="14"/>
  <c r="G347" i="14"/>
  <c r="E347" i="14"/>
  <c r="L49" i="1"/>
  <c r="L50" i="1" s="1"/>
  <c r="J747" i="14"/>
  <c r="I747" i="14"/>
  <c r="D747" i="14"/>
  <c r="G747" i="14"/>
  <c r="B747" i="14"/>
  <c r="F747" i="14"/>
  <c r="H747" i="14"/>
  <c r="K747" i="14"/>
  <c r="L747" i="14"/>
  <c r="C747" i="14"/>
  <c r="E747" i="14"/>
  <c r="I50" i="14"/>
  <c r="H50" i="14"/>
  <c r="D597" i="14"/>
  <c r="E597" i="14"/>
  <c r="L597" i="14"/>
  <c r="F597" i="14"/>
  <c r="G597" i="14"/>
  <c r="C597" i="14"/>
  <c r="I597" i="14"/>
  <c r="K597" i="14"/>
  <c r="J597" i="14"/>
  <c r="H597" i="14"/>
  <c r="B597" i="14"/>
  <c r="K697" i="14"/>
  <c r="C697" i="14"/>
  <c r="L697" i="14"/>
  <c r="H697" i="14"/>
  <c r="B697" i="14"/>
  <c r="I697" i="14"/>
  <c r="F697" i="14"/>
  <c r="D697" i="14"/>
  <c r="E697" i="14"/>
  <c r="G697" i="14"/>
  <c r="J697" i="14"/>
  <c r="F197" i="14"/>
  <c r="G197" i="14"/>
  <c r="D197" i="14"/>
  <c r="J197" i="14"/>
  <c r="C197" i="14"/>
  <c r="B197" i="14"/>
  <c r="L197" i="14"/>
  <c r="I197" i="14"/>
  <c r="E197" i="14"/>
  <c r="H197" i="14"/>
  <c r="K197" i="14"/>
  <c r="C847" i="14"/>
  <c r="D847" i="14"/>
  <c r="J847" i="14"/>
  <c r="I847" i="14"/>
  <c r="K847" i="14"/>
  <c r="L847" i="14"/>
  <c r="G847" i="14"/>
  <c r="E847" i="14"/>
  <c r="H847" i="14"/>
  <c r="B847" i="14"/>
  <c r="F847" i="14"/>
  <c r="C247" i="14"/>
  <c r="B247" i="14"/>
  <c r="H247" i="14"/>
  <c r="D247" i="14"/>
  <c r="I247" i="14"/>
  <c r="G247" i="14"/>
  <c r="E247" i="14"/>
  <c r="K247" i="14"/>
  <c r="J247" i="14"/>
  <c r="L247" i="14"/>
  <c r="F247" i="14"/>
  <c r="B797" i="14"/>
  <c r="C797" i="14"/>
  <c r="F797" i="14"/>
  <c r="H797" i="14"/>
  <c r="I797" i="14"/>
  <c r="D797" i="14"/>
  <c r="J797" i="14"/>
  <c r="K797" i="14"/>
  <c r="G797" i="14"/>
  <c r="E797" i="14"/>
  <c r="L797" i="14"/>
  <c r="K50" i="14"/>
  <c r="A1012" i="14" l="1"/>
  <c r="D5" i="2"/>
  <c r="A6" i="14"/>
  <c r="A106" i="1"/>
  <c r="E5" i="2" l="1"/>
  <c r="A1013" i="14"/>
  <c r="A1014" i="14" s="1"/>
  <c r="A1015" i="14" s="1"/>
  <c r="A1028" i="14"/>
  <c r="D1050" i="14"/>
  <c r="N11" i="14"/>
  <c r="A56" i="14"/>
  <c r="Q71" i="1" l="1"/>
  <c r="Q98" i="1" s="1"/>
  <c r="Q100" i="1" s="1"/>
  <c r="L71" i="1"/>
  <c r="E1050" i="14"/>
  <c r="N1050" i="14"/>
  <c r="O71" i="1"/>
  <c r="O98" i="1" s="1"/>
  <c r="O100" i="1" s="1"/>
  <c r="P71" i="1"/>
  <c r="P98" i="1" s="1"/>
  <c r="P100" i="1" s="1"/>
  <c r="B71" i="14"/>
  <c r="L71" i="14" s="1"/>
  <c r="L98" i="14" s="1"/>
  <c r="L100" i="14" s="1"/>
  <c r="N71" i="1"/>
  <c r="N98" i="1" s="1"/>
  <c r="N100" i="1" s="1"/>
  <c r="E71" i="14"/>
  <c r="E98" i="14" s="1"/>
  <c r="Q98" i="14" s="1"/>
  <c r="G71" i="14"/>
  <c r="G98" i="14" s="1"/>
  <c r="G100" i="14" s="1"/>
  <c r="A1042" i="14"/>
  <c r="A1043" i="14" s="1"/>
  <c r="A1044" i="14" s="1"/>
  <c r="A1045" i="14" s="1"/>
  <c r="A1029" i="14"/>
  <c r="A1030" i="14" s="1"/>
  <c r="S71" i="1"/>
  <c r="S98" i="1" s="1"/>
  <c r="S100" i="1" s="1"/>
  <c r="K71" i="1"/>
  <c r="K98" i="1" s="1"/>
  <c r="K100" i="1" s="1"/>
  <c r="T71" i="1"/>
  <c r="T98" i="1" s="1"/>
  <c r="T100" i="1" s="1"/>
  <c r="R71" i="1"/>
  <c r="R98" i="1" s="1"/>
  <c r="R100" i="1" s="1"/>
  <c r="M71" i="1"/>
  <c r="M98" i="1" s="1"/>
  <c r="Q48" i="14"/>
  <c r="N48" i="14"/>
  <c r="P48" i="14"/>
  <c r="U48" i="14"/>
  <c r="T48" i="14"/>
  <c r="R48" i="14"/>
  <c r="S48" i="14"/>
  <c r="W48" i="14"/>
  <c r="V48" i="14"/>
  <c r="X48" i="14"/>
  <c r="O48" i="14"/>
  <c r="Z11" i="14"/>
  <c r="F5" i="2"/>
  <c r="A106" i="14"/>
  <c r="E121" i="1"/>
  <c r="A156" i="1"/>
  <c r="B98" i="14" l="1"/>
  <c r="B100" i="14" s="1"/>
  <c r="J71" i="14"/>
  <c r="J98" i="14" s="1"/>
  <c r="J100" i="14" s="1"/>
  <c r="I71" i="14"/>
  <c r="I98" i="14" s="1"/>
  <c r="I100" i="14" s="1"/>
  <c r="F71" i="14"/>
  <c r="F98" i="14" s="1"/>
  <c r="F100" i="14" s="1"/>
  <c r="H71" i="14"/>
  <c r="H98" i="14" s="1"/>
  <c r="H100" i="14" s="1"/>
  <c r="D71" i="14"/>
  <c r="D98" i="14" s="1"/>
  <c r="D99" i="14" s="1"/>
  <c r="D100" i="14" s="1"/>
  <c r="K71" i="14"/>
  <c r="K98" i="14" s="1"/>
  <c r="K100" i="14" s="1"/>
  <c r="C71" i="14"/>
  <c r="D57" i="1"/>
  <c r="E57" i="1" s="1"/>
  <c r="T98" i="14"/>
  <c r="L98" i="1"/>
  <c r="F67" i="1" s="1"/>
  <c r="F1050" i="14"/>
  <c r="O1050" i="14"/>
  <c r="B121" i="14"/>
  <c r="P121" i="1"/>
  <c r="P148" i="1" s="1"/>
  <c r="P150" i="1" s="1"/>
  <c r="O121" i="1"/>
  <c r="O148" i="1" s="1"/>
  <c r="O150" i="1" s="1"/>
  <c r="N121" i="1"/>
  <c r="N148" i="1" s="1"/>
  <c r="N150" i="1" s="1"/>
  <c r="Q121" i="1"/>
  <c r="Q148" i="1" s="1"/>
  <c r="Q150" i="1" s="1"/>
  <c r="R121" i="1"/>
  <c r="R148" i="1" s="1"/>
  <c r="R150" i="1" s="1"/>
  <c r="R98" i="14"/>
  <c r="X98" i="14"/>
  <c r="S98" i="14"/>
  <c r="N98" i="14"/>
  <c r="L121" i="14"/>
  <c r="L148" i="14" s="1"/>
  <c r="L150" i="14" s="1"/>
  <c r="H121" i="14"/>
  <c r="H148" i="14" s="1"/>
  <c r="H150" i="14" s="1"/>
  <c r="J121" i="14"/>
  <c r="J148" i="14" s="1"/>
  <c r="J150" i="14" s="1"/>
  <c r="D121" i="14"/>
  <c r="I121" i="14"/>
  <c r="I148" i="14" s="1"/>
  <c r="I150" i="14" s="1"/>
  <c r="C121" i="14"/>
  <c r="E121" i="14"/>
  <c r="E148" i="14" s="1"/>
  <c r="Q148" i="14" s="1"/>
  <c r="F121" i="14"/>
  <c r="F148" i="14" s="1"/>
  <c r="F150" i="14" s="1"/>
  <c r="K121" i="14"/>
  <c r="K148" i="14" s="1"/>
  <c r="K150" i="14" s="1"/>
  <c r="G121" i="14"/>
  <c r="G148" i="14" s="1"/>
  <c r="G150" i="14" s="1"/>
  <c r="C98" i="14"/>
  <c r="AA98" i="14" s="1"/>
  <c r="A156" i="14"/>
  <c r="Z198" i="14" s="1"/>
  <c r="E171" i="1"/>
  <c r="A206" i="1"/>
  <c r="AJ148" i="14"/>
  <c r="Z98" i="14"/>
  <c r="AF148" i="14"/>
  <c r="AB148" i="14"/>
  <c r="AD148" i="14"/>
  <c r="Z48" i="14"/>
  <c r="AE98" i="14"/>
  <c r="AC148" i="14"/>
  <c r="AG148" i="14"/>
  <c r="AE148" i="14"/>
  <c r="AB98" i="14"/>
  <c r="AH98" i="14"/>
  <c r="AI148" i="14"/>
  <c r="Z148" i="14"/>
  <c r="AH148" i="14"/>
  <c r="AD98" i="14"/>
  <c r="AJ98" i="14"/>
  <c r="AF98" i="14"/>
  <c r="AC98" i="14"/>
  <c r="AC48" i="14"/>
  <c r="AG98" i="14"/>
  <c r="AA148" i="14"/>
  <c r="AI98" i="14"/>
  <c r="AH48" i="14"/>
  <c r="AD48" i="14"/>
  <c r="AG48" i="14"/>
  <c r="AI48" i="14"/>
  <c r="AJ48" i="14"/>
  <c r="AE48" i="14"/>
  <c r="AF48" i="14"/>
  <c r="AA48" i="14"/>
  <c r="AL11" i="14"/>
  <c r="AB48" i="14"/>
  <c r="S121" i="1"/>
  <c r="S148" i="1" s="1"/>
  <c r="S150" i="1" s="1"/>
  <c r="T121" i="1"/>
  <c r="T148" i="1" s="1"/>
  <c r="T150" i="1" s="1"/>
  <c r="K121" i="1"/>
  <c r="K148" i="1" s="1"/>
  <c r="K150" i="1" s="1"/>
  <c r="G5" i="2"/>
  <c r="V98" i="14" l="1"/>
  <c r="U98" i="14"/>
  <c r="W98" i="14"/>
  <c r="L99" i="1"/>
  <c r="L100" i="1" s="1"/>
  <c r="L121" i="1"/>
  <c r="P98" i="14"/>
  <c r="B148" i="14"/>
  <c r="N148" i="14" s="1"/>
  <c r="D148" i="14"/>
  <c r="D149" i="14" s="1"/>
  <c r="D150" i="14" s="1"/>
  <c r="V148" i="14"/>
  <c r="G1050" i="14"/>
  <c r="Q1050" i="14" s="1"/>
  <c r="P1050" i="14"/>
  <c r="AD198" i="14"/>
  <c r="B171" i="14"/>
  <c r="P171" i="1"/>
  <c r="P198" i="1" s="1"/>
  <c r="P200" i="1" s="1"/>
  <c r="N171" i="1"/>
  <c r="N198" i="1" s="1"/>
  <c r="N200" i="1" s="1"/>
  <c r="O171" i="1"/>
  <c r="O198" i="1" s="1"/>
  <c r="O200" i="1" s="1"/>
  <c r="Q171" i="1"/>
  <c r="Q198" i="1" s="1"/>
  <c r="Q200" i="1" s="1"/>
  <c r="R171" i="1"/>
  <c r="R198" i="1" s="1"/>
  <c r="R200" i="1" s="1"/>
  <c r="U148" i="14"/>
  <c r="W148" i="14"/>
  <c r="S148" i="14"/>
  <c r="T148" i="14"/>
  <c r="D171" i="14"/>
  <c r="E171" i="14"/>
  <c r="E198" i="14" s="1"/>
  <c r="Q198" i="14" s="1"/>
  <c r="K171" i="14"/>
  <c r="K198" i="14" s="1"/>
  <c r="K200" i="14" s="1"/>
  <c r="L171" i="14"/>
  <c r="L198" i="14" s="1"/>
  <c r="L200" i="14" s="1"/>
  <c r="G171" i="14"/>
  <c r="G198" i="14" s="1"/>
  <c r="G200" i="14" s="1"/>
  <c r="I171" i="14"/>
  <c r="I198" i="14" s="1"/>
  <c r="I200" i="14" s="1"/>
  <c r="F171" i="14"/>
  <c r="F198" i="14" s="1"/>
  <c r="F200" i="14" s="1"/>
  <c r="H171" i="14"/>
  <c r="H198" i="14" s="1"/>
  <c r="H200" i="14" s="1"/>
  <c r="C171" i="14"/>
  <c r="J171" i="14"/>
  <c r="J198" i="14" s="1"/>
  <c r="J200" i="14" s="1"/>
  <c r="R148" i="14"/>
  <c r="C100" i="14"/>
  <c r="O98" i="14"/>
  <c r="C148" i="14"/>
  <c r="X148" i="14"/>
  <c r="AF198" i="14"/>
  <c r="AA198" i="14"/>
  <c r="M121" i="1"/>
  <c r="M148" i="1" s="1"/>
  <c r="M171" i="1" s="1"/>
  <c r="M198" i="1" s="1"/>
  <c r="AJ198" i="14"/>
  <c r="AH198" i="14"/>
  <c r="AI198" i="14"/>
  <c r="AB198" i="14"/>
  <c r="AG198" i="14"/>
  <c r="AE198" i="14"/>
  <c r="AC198" i="14"/>
  <c r="K171" i="1"/>
  <c r="K198" i="1" s="1"/>
  <c r="K200" i="1" s="1"/>
  <c r="T171" i="1"/>
  <c r="T198" i="1" s="1"/>
  <c r="T200" i="1" s="1"/>
  <c r="S171" i="1"/>
  <c r="S198" i="1" s="1"/>
  <c r="S200" i="1" s="1"/>
  <c r="AR198" i="14"/>
  <c r="AV198" i="14"/>
  <c r="AS148" i="14"/>
  <c r="AO148" i="14"/>
  <c r="AV148" i="14"/>
  <c r="AV98" i="14"/>
  <c r="AL198" i="14"/>
  <c r="AU98" i="14"/>
  <c r="AL98" i="14"/>
  <c r="AN98" i="14"/>
  <c r="AP198" i="14"/>
  <c r="AS198" i="14"/>
  <c r="AR98" i="14"/>
  <c r="AT198" i="14"/>
  <c r="AU148" i="14"/>
  <c r="AO198" i="14"/>
  <c r="AP98" i="14"/>
  <c r="AQ98" i="14"/>
  <c r="AQ148" i="14"/>
  <c r="AS98" i="14"/>
  <c r="AT148" i="14"/>
  <c r="AP148" i="14"/>
  <c r="AL48" i="14"/>
  <c r="AT98" i="14"/>
  <c r="AQ198" i="14"/>
  <c r="AU198" i="14"/>
  <c r="AO48" i="14"/>
  <c r="AR148" i="14"/>
  <c r="AN148" i="14"/>
  <c r="AM148" i="14"/>
  <c r="AN198" i="14"/>
  <c r="AM198" i="14"/>
  <c r="AO98" i="14"/>
  <c r="AM98" i="14"/>
  <c r="AL148" i="14"/>
  <c r="AU48" i="14"/>
  <c r="AT48" i="14"/>
  <c r="AS48" i="14"/>
  <c r="AN48" i="14"/>
  <c r="AP48" i="14"/>
  <c r="AR48" i="14"/>
  <c r="AQ48" i="14"/>
  <c r="AV48" i="14"/>
  <c r="AX11" i="14"/>
  <c r="AM48" i="14"/>
  <c r="A206" i="14"/>
  <c r="AN248" i="14" s="1"/>
  <c r="E221" i="1"/>
  <c r="A256" i="1"/>
  <c r="L148" i="1" l="1"/>
  <c r="F117" i="1" s="1"/>
  <c r="D107" i="1"/>
  <c r="E107" i="1" s="1"/>
  <c r="B150" i="14"/>
  <c r="B198" i="14"/>
  <c r="B200" i="14" s="1"/>
  <c r="P148" i="14"/>
  <c r="D198" i="14"/>
  <c r="D199" i="14" s="1"/>
  <c r="D200" i="14" s="1"/>
  <c r="B221" i="14"/>
  <c r="D221" i="14" s="1"/>
  <c r="R221" i="1"/>
  <c r="R248" i="1" s="1"/>
  <c r="R250" i="1" s="1"/>
  <c r="Q221" i="1"/>
  <c r="Q248" i="1" s="1"/>
  <c r="Q250" i="1" s="1"/>
  <c r="P221" i="1"/>
  <c r="P248" i="1" s="1"/>
  <c r="P250" i="1" s="1"/>
  <c r="O221" i="1"/>
  <c r="O248" i="1" s="1"/>
  <c r="O250" i="1" s="1"/>
  <c r="N221" i="1"/>
  <c r="N248" i="1" s="1"/>
  <c r="N250" i="1" s="1"/>
  <c r="W198" i="14"/>
  <c r="T198" i="14"/>
  <c r="S198" i="14"/>
  <c r="U198" i="14"/>
  <c r="V198" i="14"/>
  <c r="J221" i="14"/>
  <c r="J248" i="14" s="1"/>
  <c r="J250" i="14" s="1"/>
  <c r="K221" i="14"/>
  <c r="K248" i="14" s="1"/>
  <c r="K250" i="14" s="1"/>
  <c r="I221" i="14"/>
  <c r="I248" i="14" s="1"/>
  <c r="I250" i="14" s="1"/>
  <c r="C221" i="14"/>
  <c r="E221" i="14"/>
  <c r="E248" i="14" s="1"/>
  <c r="Q248" i="14" s="1"/>
  <c r="R198" i="14"/>
  <c r="X198" i="14"/>
  <c r="C150" i="14"/>
  <c r="O148" i="14"/>
  <c r="C198" i="14"/>
  <c r="AP248" i="14"/>
  <c r="A256" i="14"/>
  <c r="AY298" i="14" s="1"/>
  <c r="E271" i="1"/>
  <c r="A306" i="1"/>
  <c r="AV248" i="14"/>
  <c r="AU248" i="14"/>
  <c r="AH248" i="14"/>
  <c r="Z248" i="14"/>
  <c r="AA248" i="14"/>
  <c r="AE248" i="14"/>
  <c r="AB248" i="14"/>
  <c r="AC248" i="14"/>
  <c r="AI248" i="14"/>
  <c r="AF248" i="14"/>
  <c r="AJ248" i="14"/>
  <c r="AD248" i="14"/>
  <c r="AG248" i="14"/>
  <c r="M221" i="1"/>
  <c r="M248" i="1" s="1"/>
  <c r="S221" i="1"/>
  <c r="S248" i="1" s="1"/>
  <c r="S250" i="1" s="1"/>
  <c r="K221" i="1"/>
  <c r="K248" i="1" s="1"/>
  <c r="K250" i="1" s="1"/>
  <c r="T221" i="1"/>
  <c r="T248" i="1" s="1"/>
  <c r="T250" i="1" s="1"/>
  <c r="AS248" i="14"/>
  <c r="AM248" i="14"/>
  <c r="AQ248" i="14"/>
  <c r="AT248" i="14"/>
  <c r="AO248" i="14"/>
  <c r="BC98" i="14"/>
  <c r="BG98" i="14"/>
  <c r="AZ98" i="14"/>
  <c r="BC248" i="14"/>
  <c r="BB248" i="14"/>
  <c r="AX198" i="14"/>
  <c r="BD198" i="14"/>
  <c r="BA48" i="14"/>
  <c r="AX148" i="14"/>
  <c r="BC148" i="14"/>
  <c r="AZ148" i="14"/>
  <c r="BH248" i="14"/>
  <c r="AZ198" i="14"/>
  <c r="AY248" i="14"/>
  <c r="BH98" i="14"/>
  <c r="BC198" i="14"/>
  <c r="BD248" i="14"/>
  <c r="AX98" i="14"/>
  <c r="BF98" i="14"/>
  <c r="BD98" i="14"/>
  <c r="BG198" i="14"/>
  <c r="BF148" i="14"/>
  <c r="BF198" i="14"/>
  <c r="BG248" i="14"/>
  <c r="AY198" i="14"/>
  <c r="BD148" i="14"/>
  <c r="BE248" i="14"/>
  <c r="BH148" i="14"/>
  <c r="BF248" i="14"/>
  <c r="BE198" i="14"/>
  <c r="AY148" i="14"/>
  <c r="BG148" i="14"/>
  <c r="BB148" i="14"/>
  <c r="BA198" i="14"/>
  <c r="BH198" i="14"/>
  <c r="AY98" i="14"/>
  <c r="BA148" i="14"/>
  <c r="AX248" i="14"/>
  <c r="BA98" i="14"/>
  <c r="BA248" i="14"/>
  <c r="BE98" i="14"/>
  <c r="BE148" i="14"/>
  <c r="BB98" i="14"/>
  <c r="BB198" i="14"/>
  <c r="AZ248" i="14"/>
  <c r="BD48" i="14"/>
  <c r="BC48" i="14"/>
  <c r="BH48" i="14"/>
  <c r="AX48" i="14"/>
  <c r="BB48" i="14"/>
  <c r="BF48" i="14"/>
  <c r="BE48" i="14"/>
  <c r="AZ48" i="14"/>
  <c r="BG48" i="14"/>
  <c r="AY48" i="14"/>
  <c r="AL248" i="14"/>
  <c r="AR248" i="14"/>
  <c r="L221" i="14" l="1"/>
  <c r="L248" i="14" s="1"/>
  <c r="L250" i="14" s="1"/>
  <c r="G221" i="14"/>
  <c r="G248" i="14" s="1"/>
  <c r="G250" i="14" s="1"/>
  <c r="F221" i="14"/>
  <c r="F248" i="14" s="1"/>
  <c r="F250" i="14" s="1"/>
  <c r="H221" i="14"/>
  <c r="H248" i="14" s="1"/>
  <c r="H250" i="14" s="1"/>
  <c r="L149" i="1"/>
  <c r="L150" i="1" s="1"/>
  <c r="L171" i="1"/>
  <c r="L198" i="1" s="1"/>
  <c r="N198" i="14"/>
  <c r="D248" i="14"/>
  <c r="D249" i="14" s="1"/>
  <c r="D250" i="14" s="1"/>
  <c r="P198" i="14"/>
  <c r="B248" i="14"/>
  <c r="B250" i="14" s="1"/>
  <c r="V248" i="14"/>
  <c r="B271" i="14"/>
  <c r="H271" i="14" s="1"/>
  <c r="H298" i="14" s="1"/>
  <c r="H300" i="14" s="1"/>
  <c r="O271" i="1"/>
  <c r="O298" i="1" s="1"/>
  <c r="O300" i="1" s="1"/>
  <c r="N271" i="1"/>
  <c r="N298" i="1" s="1"/>
  <c r="N300" i="1" s="1"/>
  <c r="P271" i="1"/>
  <c r="P298" i="1" s="1"/>
  <c r="P300" i="1" s="1"/>
  <c r="Q271" i="1"/>
  <c r="Q298" i="1" s="1"/>
  <c r="Q300" i="1" s="1"/>
  <c r="R271" i="1"/>
  <c r="R298" i="1" s="1"/>
  <c r="R300" i="1" s="1"/>
  <c r="S248" i="14"/>
  <c r="X248" i="14"/>
  <c r="R248" i="14"/>
  <c r="U248" i="14"/>
  <c r="L271" i="14"/>
  <c r="L298" i="14" s="1"/>
  <c r="L300" i="14" s="1"/>
  <c r="J271" i="14"/>
  <c r="J298" i="14" s="1"/>
  <c r="J300" i="14" s="1"/>
  <c r="C248" i="14"/>
  <c r="W248" i="14"/>
  <c r="C200" i="14"/>
  <c r="O198" i="14"/>
  <c r="AX298" i="14"/>
  <c r="BA298" i="14"/>
  <c r="BB298" i="14"/>
  <c r="BH298" i="14"/>
  <c r="BG298" i="14"/>
  <c r="AZ298" i="14"/>
  <c r="BC298" i="14"/>
  <c r="BF298" i="14"/>
  <c r="BE298" i="14"/>
  <c r="BD298" i="14"/>
  <c r="K271" i="1"/>
  <c r="K298" i="1" s="1"/>
  <c r="K300" i="1" s="1"/>
  <c r="M271" i="1"/>
  <c r="M298" i="1" s="1"/>
  <c r="T271" i="1"/>
  <c r="T298" i="1" s="1"/>
  <c r="T300" i="1" s="1"/>
  <c r="S271" i="1"/>
  <c r="S298" i="1" s="1"/>
  <c r="S300" i="1" s="1"/>
  <c r="A306" i="14"/>
  <c r="E321" i="1"/>
  <c r="A356" i="1"/>
  <c r="AG298" i="14"/>
  <c r="AJ298" i="14"/>
  <c r="Z298" i="14"/>
  <c r="AA298" i="14"/>
  <c r="AH298" i="14"/>
  <c r="AE298" i="14"/>
  <c r="AB298" i="14"/>
  <c r="AI298" i="14"/>
  <c r="AF298" i="14"/>
  <c r="AC298" i="14"/>
  <c r="AD298" i="14"/>
  <c r="AT298" i="14"/>
  <c r="AQ298" i="14"/>
  <c r="AP298" i="14"/>
  <c r="AL298" i="14"/>
  <c r="AO298" i="14"/>
  <c r="AR298" i="14"/>
  <c r="AM298" i="14"/>
  <c r="AN298" i="14"/>
  <c r="AV298" i="14"/>
  <c r="AU298" i="14"/>
  <c r="AS298" i="14"/>
  <c r="K271" i="14" l="1"/>
  <c r="K298" i="14" s="1"/>
  <c r="K300" i="14" s="1"/>
  <c r="D271" i="14"/>
  <c r="T248" i="14"/>
  <c r="F271" i="14"/>
  <c r="F298" i="14" s="1"/>
  <c r="F300" i="14" s="1"/>
  <c r="C271" i="14"/>
  <c r="I271" i="14"/>
  <c r="I298" i="14" s="1"/>
  <c r="I300" i="14" s="1"/>
  <c r="G271" i="14"/>
  <c r="G298" i="14" s="1"/>
  <c r="G300" i="14" s="1"/>
  <c r="E271" i="14"/>
  <c r="E298" i="14" s="1"/>
  <c r="Q298" i="14" s="1"/>
  <c r="D157" i="1"/>
  <c r="E157" i="1" s="1"/>
  <c r="F167" i="1"/>
  <c r="L199" i="1"/>
  <c r="L200" i="1" s="1"/>
  <c r="L221" i="1"/>
  <c r="L248" i="1" s="1"/>
  <c r="P248" i="14"/>
  <c r="N248" i="14"/>
  <c r="B298" i="14"/>
  <c r="B300" i="14" s="1"/>
  <c r="D298" i="14"/>
  <c r="B321" i="14"/>
  <c r="R321" i="1"/>
  <c r="R348" i="1" s="1"/>
  <c r="R350" i="1" s="1"/>
  <c r="Q321" i="1"/>
  <c r="Q348" i="1" s="1"/>
  <c r="Q350" i="1" s="1"/>
  <c r="P321" i="1"/>
  <c r="P348" i="1" s="1"/>
  <c r="P350" i="1" s="1"/>
  <c r="O321" i="1"/>
  <c r="O348" i="1" s="1"/>
  <c r="O350" i="1" s="1"/>
  <c r="N321" i="1"/>
  <c r="N348" i="1" s="1"/>
  <c r="N350" i="1" s="1"/>
  <c r="U298" i="14"/>
  <c r="X298" i="14"/>
  <c r="T298" i="14"/>
  <c r="V298" i="14"/>
  <c r="W298" i="14"/>
  <c r="K321" i="14"/>
  <c r="K348" i="14" s="1"/>
  <c r="K350" i="14" s="1"/>
  <c r="H321" i="14"/>
  <c r="H348" i="14" s="1"/>
  <c r="H350" i="14" s="1"/>
  <c r="E321" i="14"/>
  <c r="E348" i="14" s="1"/>
  <c r="Q348" i="14" s="1"/>
  <c r="I321" i="14"/>
  <c r="I348" i="14" s="1"/>
  <c r="I350" i="14" s="1"/>
  <c r="G321" i="14"/>
  <c r="G348" i="14" s="1"/>
  <c r="G350" i="14" s="1"/>
  <c r="D321" i="14"/>
  <c r="J321" i="14"/>
  <c r="J348" i="14" s="1"/>
  <c r="J350" i="14" s="1"/>
  <c r="C321" i="14"/>
  <c r="F321" i="14"/>
  <c r="F348" i="14" s="1"/>
  <c r="F350" i="14" s="1"/>
  <c r="L321" i="14"/>
  <c r="L348" i="14" s="1"/>
  <c r="L350" i="14" s="1"/>
  <c r="C250" i="14"/>
  <c r="O248" i="14"/>
  <c r="C298" i="14"/>
  <c r="T321" i="1"/>
  <c r="T348" i="1" s="1"/>
  <c r="T350" i="1" s="1"/>
  <c r="M321" i="1"/>
  <c r="M348" i="1" s="1"/>
  <c r="S321" i="1"/>
  <c r="S348" i="1" s="1"/>
  <c r="S350" i="1" s="1"/>
  <c r="K321" i="1"/>
  <c r="K348" i="1" s="1"/>
  <c r="K350" i="1" s="1"/>
  <c r="A356" i="14"/>
  <c r="E371" i="1"/>
  <c r="A406" i="1"/>
  <c r="AH348" i="14"/>
  <c r="AG348" i="14"/>
  <c r="AC348" i="14"/>
  <c r="AD348" i="14"/>
  <c r="AJ348" i="14"/>
  <c r="AB348" i="14"/>
  <c r="AF348" i="14"/>
  <c r="AI348" i="14"/>
  <c r="AA348" i="14"/>
  <c r="AE348" i="14"/>
  <c r="Z348" i="14"/>
  <c r="AV348" i="14"/>
  <c r="AO348" i="14"/>
  <c r="AN348" i="14"/>
  <c r="AR348" i="14"/>
  <c r="AU348" i="14"/>
  <c r="AS348" i="14"/>
  <c r="AT348" i="14"/>
  <c r="AP348" i="14"/>
  <c r="AQ348" i="14"/>
  <c r="AM348" i="14"/>
  <c r="AL348" i="14"/>
  <c r="AX348" i="14"/>
  <c r="AZ348" i="14"/>
  <c r="BC348" i="14"/>
  <c r="BE348" i="14"/>
  <c r="BA348" i="14"/>
  <c r="BH348" i="14"/>
  <c r="BD348" i="14"/>
  <c r="BB348" i="14"/>
  <c r="BG348" i="14"/>
  <c r="BF348" i="14"/>
  <c r="AY348" i="14"/>
  <c r="R298" i="14" l="1"/>
  <c r="S298" i="14"/>
  <c r="F217" i="1"/>
  <c r="L271" i="1"/>
  <c r="L298" i="1" s="1"/>
  <c r="L321" i="1" s="1"/>
  <c r="D207" i="1"/>
  <c r="E207" i="1" s="1"/>
  <c r="L249" i="1"/>
  <c r="L250" i="1" s="1"/>
  <c r="T348" i="14"/>
  <c r="N298" i="14"/>
  <c r="B348" i="14"/>
  <c r="B350" i="14" s="1"/>
  <c r="D348" i="14"/>
  <c r="D349" i="14" s="1"/>
  <c r="D350" i="14" s="1"/>
  <c r="D299" i="14"/>
  <c r="D300" i="14" s="1"/>
  <c r="P298" i="14"/>
  <c r="B371" i="14"/>
  <c r="P371" i="1"/>
  <c r="P398" i="1" s="1"/>
  <c r="P400" i="1" s="1"/>
  <c r="O371" i="1"/>
  <c r="O398" i="1" s="1"/>
  <c r="O400" i="1" s="1"/>
  <c r="N371" i="1"/>
  <c r="N398" i="1" s="1"/>
  <c r="N400" i="1" s="1"/>
  <c r="R371" i="1"/>
  <c r="R398" i="1" s="1"/>
  <c r="R400" i="1" s="1"/>
  <c r="Q371" i="1"/>
  <c r="Q398" i="1" s="1"/>
  <c r="Q400" i="1" s="1"/>
  <c r="X348" i="14"/>
  <c r="W348" i="14"/>
  <c r="U348" i="14"/>
  <c r="D371" i="14"/>
  <c r="F371" i="14"/>
  <c r="F398" i="14" s="1"/>
  <c r="F400" i="14" s="1"/>
  <c r="G371" i="14"/>
  <c r="G398" i="14" s="1"/>
  <c r="G400" i="14" s="1"/>
  <c r="C371" i="14"/>
  <c r="K371" i="14"/>
  <c r="K398" i="14" s="1"/>
  <c r="K400" i="14" s="1"/>
  <c r="E371" i="14"/>
  <c r="E398" i="14" s="1"/>
  <c r="Q398" i="14" s="1"/>
  <c r="J371" i="14"/>
  <c r="J398" i="14" s="1"/>
  <c r="J400" i="14" s="1"/>
  <c r="H371" i="14"/>
  <c r="H398" i="14" s="1"/>
  <c r="H400" i="14" s="1"/>
  <c r="L371" i="14"/>
  <c r="L398" i="14" s="1"/>
  <c r="L400" i="14" s="1"/>
  <c r="I371" i="14"/>
  <c r="I398" i="14" s="1"/>
  <c r="I400" i="14" s="1"/>
  <c r="S348" i="14"/>
  <c r="C348" i="14"/>
  <c r="C300" i="14"/>
  <c r="O298" i="14"/>
  <c r="R348" i="14"/>
  <c r="V348" i="14"/>
  <c r="E421" i="1"/>
  <c r="A406" i="14"/>
  <c r="A456" i="1"/>
  <c r="AJ398" i="14"/>
  <c r="AA398" i="14"/>
  <c r="AE398" i="14"/>
  <c r="AF398" i="14"/>
  <c r="AB398" i="14"/>
  <c r="AG398" i="14"/>
  <c r="Z398" i="14"/>
  <c r="AH398" i="14"/>
  <c r="AC398" i="14"/>
  <c r="AI398" i="14"/>
  <c r="AD398" i="14"/>
  <c r="AU398" i="14"/>
  <c r="AN398" i="14"/>
  <c r="AM398" i="14"/>
  <c r="AO398" i="14"/>
  <c r="AR398" i="14"/>
  <c r="AS398" i="14"/>
  <c r="AP398" i="14"/>
  <c r="AV398" i="14"/>
  <c r="AT398" i="14"/>
  <c r="AQ398" i="14"/>
  <c r="AL398" i="14"/>
  <c r="AY398" i="14"/>
  <c r="BF398" i="14"/>
  <c r="BC398" i="14"/>
  <c r="AX398" i="14"/>
  <c r="BB398" i="14"/>
  <c r="BA398" i="14"/>
  <c r="BG398" i="14"/>
  <c r="BE398" i="14"/>
  <c r="AZ398" i="14"/>
  <c r="BD398" i="14"/>
  <c r="BH398" i="14"/>
  <c r="M371" i="1"/>
  <c r="M398" i="1" s="1"/>
  <c r="T371" i="1"/>
  <c r="T398" i="1" s="1"/>
  <c r="T400" i="1" s="1"/>
  <c r="S371" i="1"/>
  <c r="S398" i="1" s="1"/>
  <c r="S400" i="1" s="1"/>
  <c r="K371" i="1"/>
  <c r="K398" i="1" s="1"/>
  <c r="K400" i="1" s="1"/>
  <c r="P348" i="14" l="1"/>
  <c r="D257" i="1"/>
  <c r="E257" i="1" s="1"/>
  <c r="L299" i="1"/>
  <c r="L300" i="1" s="1"/>
  <c r="L348" i="1"/>
  <c r="D307" i="1"/>
  <c r="E307" i="1" s="1"/>
  <c r="N348" i="14"/>
  <c r="D398" i="14"/>
  <c r="D399" i="14" s="1"/>
  <c r="D400" i="14" s="1"/>
  <c r="B398" i="14"/>
  <c r="B400" i="14" s="1"/>
  <c r="B421" i="14"/>
  <c r="P421" i="1"/>
  <c r="P448" i="1" s="1"/>
  <c r="P450" i="1" s="1"/>
  <c r="O421" i="1"/>
  <c r="O448" i="1" s="1"/>
  <c r="O450" i="1" s="1"/>
  <c r="N421" i="1"/>
  <c r="N448" i="1" s="1"/>
  <c r="N450" i="1" s="1"/>
  <c r="R421" i="1"/>
  <c r="R448" i="1" s="1"/>
  <c r="R450" i="1" s="1"/>
  <c r="Q421" i="1"/>
  <c r="Q448" i="1" s="1"/>
  <c r="Q450" i="1" s="1"/>
  <c r="X398" i="14"/>
  <c r="S398" i="14"/>
  <c r="R398" i="14"/>
  <c r="W398" i="14"/>
  <c r="C398" i="14"/>
  <c r="T398" i="14"/>
  <c r="I421" i="14"/>
  <c r="I448" i="14" s="1"/>
  <c r="I450" i="14" s="1"/>
  <c r="L421" i="14"/>
  <c r="L448" i="14" s="1"/>
  <c r="L450" i="14" s="1"/>
  <c r="E421" i="14"/>
  <c r="E448" i="14" s="1"/>
  <c r="Q448" i="14" s="1"/>
  <c r="C421" i="14"/>
  <c r="D421" i="14"/>
  <c r="F421" i="14"/>
  <c r="F448" i="14" s="1"/>
  <c r="F450" i="14" s="1"/>
  <c r="H421" i="14"/>
  <c r="H448" i="14" s="1"/>
  <c r="H450" i="14" s="1"/>
  <c r="K421" i="14"/>
  <c r="K448" i="14" s="1"/>
  <c r="K450" i="14" s="1"/>
  <c r="G421" i="14"/>
  <c r="G448" i="14" s="1"/>
  <c r="G450" i="14" s="1"/>
  <c r="J421" i="14"/>
  <c r="J448" i="14" s="1"/>
  <c r="J450" i="14" s="1"/>
  <c r="C350" i="14"/>
  <c r="O348" i="14"/>
  <c r="V398" i="14"/>
  <c r="U398" i="14"/>
  <c r="T421" i="1"/>
  <c r="T448" i="1" s="1"/>
  <c r="T450" i="1" s="1"/>
  <c r="K421" i="1"/>
  <c r="K448" i="1" s="1"/>
  <c r="K450" i="1" s="1"/>
  <c r="S421" i="1"/>
  <c r="S448" i="1" s="1"/>
  <c r="S450" i="1" s="1"/>
  <c r="M421" i="1"/>
  <c r="M448" i="1" s="1"/>
  <c r="Z448" i="14"/>
  <c r="AD448" i="14"/>
  <c r="AG448" i="14"/>
  <c r="AB448" i="14"/>
  <c r="AJ448" i="14"/>
  <c r="AA448" i="14"/>
  <c r="AF448" i="14"/>
  <c r="AH448" i="14"/>
  <c r="AE448" i="14"/>
  <c r="AC448" i="14"/>
  <c r="AI448" i="14"/>
  <c r="AU448" i="14"/>
  <c r="AS448" i="14"/>
  <c r="AM448" i="14"/>
  <c r="AO448" i="14"/>
  <c r="AN448" i="14"/>
  <c r="AT448" i="14"/>
  <c r="AP448" i="14"/>
  <c r="AR448" i="14"/>
  <c r="AL448" i="14"/>
  <c r="AQ448" i="14"/>
  <c r="AV448" i="14"/>
  <c r="BE448" i="14"/>
  <c r="AY448" i="14"/>
  <c r="BD448" i="14"/>
  <c r="BF448" i="14"/>
  <c r="BG448" i="14"/>
  <c r="BA448" i="14"/>
  <c r="AZ448" i="14"/>
  <c r="BH448" i="14"/>
  <c r="BB448" i="14"/>
  <c r="BC448" i="14"/>
  <c r="AX448" i="14"/>
  <c r="A456" i="14"/>
  <c r="E471" i="1"/>
  <c r="A506" i="1"/>
  <c r="N398" i="14" l="1"/>
  <c r="L371" i="1"/>
  <c r="L349" i="1"/>
  <c r="L350" i="1" s="1"/>
  <c r="P398" i="14"/>
  <c r="D448" i="14"/>
  <c r="D449" i="14" s="1"/>
  <c r="D450" i="14" s="1"/>
  <c r="B448" i="14"/>
  <c r="N448" i="14" s="1"/>
  <c r="R448" i="14"/>
  <c r="W448" i="14"/>
  <c r="B471" i="14"/>
  <c r="O471" i="1"/>
  <c r="O498" i="1" s="1"/>
  <c r="O500" i="1" s="1"/>
  <c r="N471" i="1"/>
  <c r="N498" i="1" s="1"/>
  <c r="N500" i="1" s="1"/>
  <c r="R471" i="1"/>
  <c r="R498" i="1" s="1"/>
  <c r="R500" i="1" s="1"/>
  <c r="Q471" i="1"/>
  <c r="Q498" i="1" s="1"/>
  <c r="Q500" i="1" s="1"/>
  <c r="P471" i="1"/>
  <c r="P498" i="1" s="1"/>
  <c r="P500" i="1" s="1"/>
  <c r="U448" i="14"/>
  <c r="V448" i="14"/>
  <c r="X448" i="14"/>
  <c r="C448" i="14"/>
  <c r="C471" i="14"/>
  <c r="J471" i="14"/>
  <c r="J498" i="14" s="1"/>
  <c r="J500" i="14" s="1"/>
  <c r="G471" i="14"/>
  <c r="G498" i="14" s="1"/>
  <c r="G500" i="14" s="1"/>
  <c r="F471" i="14"/>
  <c r="F498" i="14" s="1"/>
  <c r="F500" i="14" s="1"/>
  <c r="I471" i="14"/>
  <c r="I498" i="14" s="1"/>
  <c r="I500" i="14" s="1"/>
  <c r="L471" i="14"/>
  <c r="L498" i="14" s="1"/>
  <c r="L500" i="14" s="1"/>
  <c r="E471" i="14"/>
  <c r="E498" i="14" s="1"/>
  <c r="Q498" i="14" s="1"/>
  <c r="K471" i="14"/>
  <c r="K498" i="14" s="1"/>
  <c r="K500" i="14" s="1"/>
  <c r="H471" i="14"/>
  <c r="H498" i="14" s="1"/>
  <c r="H500" i="14" s="1"/>
  <c r="D471" i="14"/>
  <c r="S448" i="14"/>
  <c r="C400" i="14"/>
  <c r="O398" i="14"/>
  <c r="T448" i="14"/>
  <c r="M471" i="1"/>
  <c r="M498" i="1" s="1"/>
  <c r="T471" i="1"/>
  <c r="T498" i="1" s="1"/>
  <c r="T500" i="1" s="1"/>
  <c r="S471" i="1"/>
  <c r="S498" i="1" s="1"/>
  <c r="S500" i="1" s="1"/>
  <c r="K471" i="1"/>
  <c r="K498" i="1" s="1"/>
  <c r="K500" i="1" s="1"/>
  <c r="E521" i="1"/>
  <c r="A506" i="14"/>
  <c r="A556" i="1"/>
  <c r="AB498" i="14"/>
  <c r="AE498" i="14"/>
  <c r="AC498" i="14"/>
  <c r="AJ498" i="14"/>
  <c r="AF498" i="14"/>
  <c r="AA498" i="14"/>
  <c r="AG498" i="14"/>
  <c r="AH498" i="14"/>
  <c r="Z498" i="14"/>
  <c r="AD498" i="14"/>
  <c r="AI498" i="14"/>
  <c r="AO498" i="14"/>
  <c r="AR498" i="14"/>
  <c r="AT498" i="14"/>
  <c r="AN498" i="14"/>
  <c r="AL498" i="14"/>
  <c r="AQ498" i="14"/>
  <c r="AS498" i="14"/>
  <c r="AM498" i="14"/>
  <c r="AP498" i="14"/>
  <c r="AU498" i="14"/>
  <c r="AV498" i="14"/>
  <c r="AY498" i="14"/>
  <c r="AX498" i="14"/>
  <c r="BD498" i="14"/>
  <c r="BF498" i="14"/>
  <c r="BC498" i="14"/>
  <c r="BG498" i="14"/>
  <c r="AZ498" i="14"/>
  <c r="BB498" i="14"/>
  <c r="BH498" i="14"/>
  <c r="BE498" i="14"/>
  <c r="BA498" i="14"/>
  <c r="L398" i="1" l="1"/>
  <c r="L421" i="1" s="1"/>
  <c r="D357" i="1"/>
  <c r="E357" i="1" s="1"/>
  <c r="P448" i="14"/>
  <c r="B450" i="14"/>
  <c r="B498" i="14"/>
  <c r="B500" i="14" s="1"/>
  <c r="D498" i="14"/>
  <c r="D499" i="14" s="1"/>
  <c r="D500" i="14" s="1"/>
  <c r="W498" i="14"/>
  <c r="B521" i="14"/>
  <c r="P521" i="1"/>
  <c r="P548" i="1" s="1"/>
  <c r="P550" i="1" s="1"/>
  <c r="O521" i="1"/>
  <c r="O548" i="1" s="1"/>
  <c r="O550" i="1" s="1"/>
  <c r="N521" i="1"/>
  <c r="N548" i="1" s="1"/>
  <c r="N550" i="1" s="1"/>
  <c r="Q521" i="1"/>
  <c r="Q548" i="1" s="1"/>
  <c r="Q550" i="1" s="1"/>
  <c r="R521" i="1"/>
  <c r="R548" i="1" s="1"/>
  <c r="R550" i="1" s="1"/>
  <c r="S498" i="14"/>
  <c r="R498" i="14"/>
  <c r="T498" i="14"/>
  <c r="X498" i="14"/>
  <c r="L521" i="14"/>
  <c r="L548" i="14" s="1"/>
  <c r="L550" i="14" s="1"/>
  <c r="D521" i="14"/>
  <c r="E521" i="14"/>
  <c r="E548" i="14" s="1"/>
  <c r="Q548" i="14" s="1"/>
  <c r="F521" i="14"/>
  <c r="F548" i="14" s="1"/>
  <c r="F550" i="14" s="1"/>
  <c r="I521" i="14"/>
  <c r="I548" i="14" s="1"/>
  <c r="I550" i="14" s="1"/>
  <c r="H521" i="14"/>
  <c r="H548" i="14" s="1"/>
  <c r="H550" i="14" s="1"/>
  <c r="G521" i="14"/>
  <c r="G548" i="14" s="1"/>
  <c r="G550" i="14" s="1"/>
  <c r="K521" i="14"/>
  <c r="K548" i="14" s="1"/>
  <c r="K550" i="14" s="1"/>
  <c r="C521" i="14"/>
  <c r="J521" i="14"/>
  <c r="J548" i="14" s="1"/>
  <c r="J550" i="14" s="1"/>
  <c r="C498" i="14"/>
  <c r="U498" i="14"/>
  <c r="C450" i="14"/>
  <c r="O448" i="14"/>
  <c r="V498" i="14"/>
  <c r="A556" i="14"/>
  <c r="E571" i="1"/>
  <c r="A606" i="1"/>
  <c r="M521" i="1"/>
  <c r="M548" i="1" s="1"/>
  <c r="K521" i="1"/>
  <c r="K548" i="1" s="1"/>
  <c r="K550" i="1" s="1"/>
  <c r="S521" i="1"/>
  <c r="S548" i="1" s="1"/>
  <c r="S550" i="1" s="1"/>
  <c r="T521" i="1"/>
  <c r="T548" i="1" s="1"/>
  <c r="T550" i="1" s="1"/>
  <c r="AC548" i="14"/>
  <c r="AE548" i="14"/>
  <c r="AF548" i="14"/>
  <c r="AB548" i="14"/>
  <c r="Z548" i="14"/>
  <c r="AG548" i="14"/>
  <c r="AA548" i="14"/>
  <c r="AI548" i="14"/>
  <c r="AJ548" i="14"/>
  <c r="AD548" i="14"/>
  <c r="AH548" i="14"/>
  <c r="AU548" i="14"/>
  <c r="AP548" i="14"/>
  <c r="AT548" i="14"/>
  <c r="AL548" i="14"/>
  <c r="AN548" i="14"/>
  <c r="AV548" i="14"/>
  <c r="AO548" i="14"/>
  <c r="AQ548" i="14"/>
  <c r="AS548" i="14"/>
  <c r="AR548" i="14"/>
  <c r="AM548" i="14"/>
  <c r="BD548" i="14"/>
  <c r="BE548" i="14"/>
  <c r="AY548" i="14"/>
  <c r="BA548" i="14"/>
  <c r="AZ548" i="14"/>
  <c r="BH548" i="14"/>
  <c r="BC548" i="14"/>
  <c r="BG548" i="14"/>
  <c r="AX548" i="14"/>
  <c r="BF548" i="14"/>
  <c r="BB548" i="14"/>
  <c r="L399" i="1" l="1"/>
  <c r="L400" i="1" s="1"/>
  <c r="L448" i="1"/>
  <c r="L471" i="1" s="1"/>
  <c r="D407" i="1"/>
  <c r="E407" i="1" s="1"/>
  <c r="N498" i="14"/>
  <c r="P498" i="14"/>
  <c r="D548" i="14"/>
  <c r="D549" i="14" s="1"/>
  <c r="D550" i="14" s="1"/>
  <c r="B548" i="14"/>
  <c r="B550" i="14" s="1"/>
  <c r="S548" i="14"/>
  <c r="B571" i="14"/>
  <c r="P571" i="1"/>
  <c r="P598" i="1" s="1"/>
  <c r="P600" i="1" s="1"/>
  <c r="O571" i="1"/>
  <c r="O598" i="1" s="1"/>
  <c r="O600" i="1" s="1"/>
  <c r="R571" i="1"/>
  <c r="R598" i="1" s="1"/>
  <c r="R600" i="1" s="1"/>
  <c r="N571" i="1"/>
  <c r="N598" i="1" s="1"/>
  <c r="N600" i="1" s="1"/>
  <c r="Q571" i="1"/>
  <c r="Q598" i="1" s="1"/>
  <c r="Q600" i="1" s="1"/>
  <c r="W548" i="14"/>
  <c r="R548" i="14"/>
  <c r="X548" i="14"/>
  <c r="U548" i="14"/>
  <c r="T548" i="14"/>
  <c r="E571" i="14"/>
  <c r="E598" i="14" s="1"/>
  <c r="Q598" i="14" s="1"/>
  <c r="H571" i="14"/>
  <c r="H598" i="14" s="1"/>
  <c r="H600" i="14" s="1"/>
  <c r="I571" i="14"/>
  <c r="I598" i="14" s="1"/>
  <c r="I600" i="14" s="1"/>
  <c r="F571" i="14"/>
  <c r="F598" i="14" s="1"/>
  <c r="F600" i="14" s="1"/>
  <c r="K571" i="14"/>
  <c r="K598" i="14" s="1"/>
  <c r="K600" i="14" s="1"/>
  <c r="C571" i="14"/>
  <c r="L571" i="14"/>
  <c r="L598" i="14" s="1"/>
  <c r="L600" i="14" s="1"/>
  <c r="G571" i="14"/>
  <c r="G598" i="14" s="1"/>
  <c r="G600" i="14" s="1"/>
  <c r="D571" i="14"/>
  <c r="J571" i="14"/>
  <c r="J598" i="14" s="1"/>
  <c r="J600" i="14" s="1"/>
  <c r="V548" i="14"/>
  <c r="C500" i="14"/>
  <c r="O498" i="14"/>
  <c r="C548" i="14"/>
  <c r="AH598" i="14"/>
  <c r="AF598" i="14"/>
  <c r="Z598" i="14"/>
  <c r="AC598" i="14"/>
  <c r="AG598" i="14"/>
  <c r="AE598" i="14"/>
  <c r="AA598" i="14"/>
  <c r="AJ598" i="14"/>
  <c r="AB598" i="14"/>
  <c r="AD598" i="14"/>
  <c r="AI598" i="14"/>
  <c r="AN598" i="14"/>
  <c r="AQ598" i="14"/>
  <c r="AU598" i="14"/>
  <c r="AR598" i="14"/>
  <c r="AO598" i="14"/>
  <c r="AV598" i="14"/>
  <c r="AS598" i="14"/>
  <c r="AP598" i="14"/>
  <c r="AT598" i="14"/>
  <c r="AL598" i="14"/>
  <c r="AM598" i="14"/>
  <c r="BG598" i="14"/>
  <c r="BB598" i="14"/>
  <c r="BA598" i="14"/>
  <c r="BD598" i="14"/>
  <c r="BF598" i="14"/>
  <c r="AY598" i="14"/>
  <c r="AX598" i="14"/>
  <c r="AZ598" i="14"/>
  <c r="BH598" i="14"/>
  <c r="BE598" i="14"/>
  <c r="BC598" i="14"/>
  <c r="S571" i="1"/>
  <c r="S598" i="1" s="1"/>
  <c r="S600" i="1" s="1"/>
  <c r="K571" i="1"/>
  <c r="K598" i="1" s="1"/>
  <c r="K600" i="1" s="1"/>
  <c r="T571" i="1"/>
  <c r="T598" i="1" s="1"/>
  <c r="T600" i="1" s="1"/>
  <c r="M571" i="1"/>
  <c r="M598" i="1" s="1"/>
  <c r="A606" i="14"/>
  <c r="E621" i="1"/>
  <c r="A656" i="1"/>
  <c r="L449" i="1" l="1"/>
  <c r="L450" i="1" s="1"/>
  <c r="L498" i="1"/>
  <c r="L521" i="1" s="1"/>
  <c r="D457" i="1"/>
  <c r="E457" i="1" s="1"/>
  <c r="P548" i="14"/>
  <c r="N548" i="14"/>
  <c r="D598" i="14"/>
  <c r="D599" i="14" s="1"/>
  <c r="D600" i="14" s="1"/>
  <c r="B598" i="14"/>
  <c r="B600" i="14" s="1"/>
  <c r="B621" i="14"/>
  <c r="R621" i="1"/>
  <c r="R648" i="1" s="1"/>
  <c r="R650" i="1" s="1"/>
  <c r="N621" i="1"/>
  <c r="N648" i="1" s="1"/>
  <c r="N650" i="1" s="1"/>
  <c r="Q621" i="1"/>
  <c r="Q648" i="1" s="1"/>
  <c r="Q650" i="1" s="1"/>
  <c r="P621" i="1"/>
  <c r="P648" i="1" s="1"/>
  <c r="P650" i="1" s="1"/>
  <c r="O621" i="1"/>
  <c r="O648" i="1" s="1"/>
  <c r="O650" i="1" s="1"/>
  <c r="V598" i="14"/>
  <c r="T598" i="14"/>
  <c r="W598" i="14"/>
  <c r="X598" i="14"/>
  <c r="S598" i="14"/>
  <c r="H621" i="14"/>
  <c r="H648" i="14" s="1"/>
  <c r="H650" i="14" s="1"/>
  <c r="F621" i="14"/>
  <c r="F648" i="14" s="1"/>
  <c r="F650" i="14" s="1"/>
  <c r="L621" i="14"/>
  <c r="L648" i="14" s="1"/>
  <c r="L650" i="14" s="1"/>
  <c r="C621" i="14"/>
  <c r="I621" i="14"/>
  <c r="I648" i="14" s="1"/>
  <c r="I650" i="14" s="1"/>
  <c r="E621" i="14"/>
  <c r="E648" i="14" s="1"/>
  <c r="Q648" i="14" s="1"/>
  <c r="D621" i="14"/>
  <c r="J621" i="14"/>
  <c r="J648" i="14" s="1"/>
  <c r="J650" i="14" s="1"/>
  <c r="K621" i="14"/>
  <c r="K648" i="14" s="1"/>
  <c r="K650" i="14" s="1"/>
  <c r="G621" i="14"/>
  <c r="G648" i="14" s="1"/>
  <c r="G650" i="14" s="1"/>
  <c r="C598" i="14"/>
  <c r="R598" i="14"/>
  <c r="U598" i="14"/>
  <c r="C550" i="14"/>
  <c r="O548" i="14"/>
  <c r="A656" i="14"/>
  <c r="E671" i="1"/>
  <c r="A706" i="1"/>
  <c r="AJ648" i="14"/>
  <c r="AE648" i="14"/>
  <c r="AG648" i="14"/>
  <c r="AB648" i="14"/>
  <c r="Z648" i="14"/>
  <c r="AD648" i="14"/>
  <c r="AF648" i="14"/>
  <c r="AH648" i="14"/>
  <c r="AA648" i="14"/>
  <c r="AI648" i="14"/>
  <c r="AC648" i="14"/>
  <c r="AT648" i="14"/>
  <c r="AS648" i="14"/>
  <c r="AP648" i="14"/>
  <c r="AR648" i="14"/>
  <c r="AQ648" i="14"/>
  <c r="AM648" i="14"/>
  <c r="AL648" i="14"/>
  <c r="AO648" i="14"/>
  <c r="AV648" i="14"/>
  <c r="AN648" i="14"/>
  <c r="AU648" i="14"/>
  <c r="BB648" i="14"/>
  <c r="BE648" i="14"/>
  <c r="BH648" i="14"/>
  <c r="BF648" i="14"/>
  <c r="AX648" i="14"/>
  <c r="BG648" i="14"/>
  <c r="AY648" i="14"/>
  <c r="BA648" i="14"/>
  <c r="AZ648" i="14"/>
  <c r="BC648" i="14"/>
  <c r="BD648" i="14"/>
  <c r="K621" i="1"/>
  <c r="K648" i="1" s="1"/>
  <c r="K650" i="1" s="1"/>
  <c r="M621" i="1"/>
  <c r="M648" i="1" s="1"/>
  <c r="S621" i="1"/>
  <c r="S648" i="1" s="1"/>
  <c r="S650" i="1" s="1"/>
  <c r="T621" i="1"/>
  <c r="T648" i="1" s="1"/>
  <c r="T650" i="1" s="1"/>
  <c r="L548" i="1" l="1"/>
  <c r="L549" i="1" s="1"/>
  <c r="L550" i="1" s="1"/>
  <c r="D507" i="1"/>
  <c r="E507" i="1" s="1"/>
  <c r="L499" i="1"/>
  <c r="L500" i="1" s="1"/>
  <c r="P598" i="14"/>
  <c r="N598" i="14"/>
  <c r="D648" i="14"/>
  <c r="D649" i="14" s="1"/>
  <c r="D650" i="14" s="1"/>
  <c r="B648" i="14"/>
  <c r="B650" i="14" s="1"/>
  <c r="B671" i="14"/>
  <c r="J671" i="14" s="1"/>
  <c r="J698" i="14" s="1"/>
  <c r="J700" i="14" s="1"/>
  <c r="P671" i="1"/>
  <c r="P698" i="1" s="1"/>
  <c r="P700" i="1" s="1"/>
  <c r="R671" i="1"/>
  <c r="R698" i="1" s="1"/>
  <c r="R700" i="1" s="1"/>
  <c r="O671" i="1"/>
  <c r="O698" i="1" s="1"/>
  <c r="O700" i="1" s="1"/>
  <c r="N671" i="1"/>
  <c r="N698" i="1" s="1"/>
  <c r="N700" i="1" s="1"/>
  <c r="Q671" i="1"/>
  <c r="Q698" i="1" s="1"/>
  <c r="Q700" i="1" s="1"/>
  <c r="S648" i="14"/>
  <c r="R648" i="14"/>
  <c r="W648" i="14"/>
  <c r="T648" i="14"/>
  <c r="U648" i="14"/>
  <c r="V648" i="14"/>
  <c r="E671" i="14"/>
  <c r="E698" i="14" s="1"/>
  <c r="Q698" i="14" s="1"/>
  <c r="H671" i="14"/>
  <c r="H698" i="14" s="1"/>
  <c r="H700" i="14" s="1"/>
  <c r="D671" i="14"/>
  <c r="C648" i="14"/>
  <c r="X648" i="14"/>
  <c r="C600" i="14"/>
  <c r="O598" i="14"/>
  <c r="K671" i="1"/>
  <c r="K698" i="1" s="1"/>
  <c r="K700" i="1" s="1"/>
  <c r="M671" i="1"/>
  <c r="M698" i="1" s="1"/>
  <c r="S671" i="1"/>
  <c r="S698" i="1" s="1"/>
  <c r="S700" i="1" s="1"/>
  <c r="T671" i="1"/>
  <c r="T698" i="1" s="1"/>
  <c r="T700" i="1" s="1"/>
  <c r="A706" i="14"/>
  <c r="E721" i="1"/>
  <c r="A756" i="1"/>
  <c r="AG698" i="14"/>
  <c r="AC698" i="14"/>
  <c r="AJ698" i="14"/>
  <c r="AI698" i="14"/>
  <c r="AF698" i="14"/>
  <c r="AE698" i="14"/>
  <c r="AA698" i="14"/>
  <c r="AH698" i="14"/>
  <c r="AD698" i="14"/>
  <c r="AB698" i="14"/>
  <c r="Z698" i="14"/>
  <c r="AV698" i="14"/>
  <c r="AU698" i="14"/>
  <c r="AL698" i="14"/>
  <c r="AR698" i="14"/>
  <c r="AQ698" i="14"/>
  <c r="AN698" i="14"/>
  <c r="AT698" i="14"/>
  <c r="AO698" i="14"/>
  <c r="AM698" i="14"/>
  <c r="AS698" i="14"/>
  <c r="AP698" i="14"/>
  <c r="AY698" i="14"/>
  <c r="BC698" i="14"/>
  <c r="AZ698" i="14"/>
  <c r="BB698" i="14"/>
  <c r="BA698" i="14"/>
  <c r="BE698" i="14"/>
  <c r="BG698" i="14"/>
  <c r="BH698" i="14"/>
  <c r="AX698" i="14"/>
  <c r="BD698" i="14"/>
  <c r="BF698" i="14"/>
  <c r="G671" i="14" l="1"/>
  <c r="G698" i="14" s="1"/>
  <c r="G700" i="14" s="1"/>
  <c r="I671" i="14"/>
  <c r="I698" i="14" s="1"/>
  <c r="I700" i="14" s="1"/>
  <c r="K671" i="14"/>
  <c r="K698" i="14" s="1"/>
  <c r="K700" i="14" s="1"/>
  <c r="C671" i="14"/>
  <c r="F671" i="14"/>
  <c r="F698" i="14" s="1"/>
  <c r="F700" i="14" s="1"/>
  <c r="L671" i="14"/>
  <c r="L698" i="14" s="1"/>
  <c r="L700" i="14" s="1"/>
  <c r="L571" i="1"/>
  <c r="N648" i="14"/>
  <c r="P648" i="14"/>
  <c r="B698" i="14"/>
  <c r="B700" i="14" s="1"/>
  <c r="D698" i="14"/>
  <c r="D699" i="14" s="1"/>
  <c r="D700" i="14" s="1"/>
  <c r="B721" i="14"/>
  <c r="R721" i="1"/>
  <c r="R748" i="1" s="1"/>
  <c r="R750" i="1" s="1"/>
  <c r="Q721" i="1"/>
  <c r="Q748" i="1" s="1"/>
  <c r="Q750" i="1" s="1"/>
  <c r="N721" i="1"/>
  <c r="N748" i="1" s="1"/>
  <c r="N750" i="1" s="1"/>
  <c r="P721" i="1"/>
  <c r="P748" i="1" s="1"/>
  <c r="P750" i="1" s="1"/>
  <c r="O721" i="1"/>
  <c r="O748" i="1" s="1"/>
  <c r="O750" i="1" s="1"/>
  <c r="V698" i="14"/>
  <c r="R698" i="14"/>
  <c r="T698" i="14"/>
  <c r="S698" i="14"/>
  <c r="C698" i="14"/>
  <c r="G721" i="14"/>
  <c r="G748" i="14" s="1"/>
  <c r="G750" i="14" s="1"/>
  <c r="F721" i="14"/>
  <c r="F748" i="14" s="1"/>
  <c r="F750" i="14" s="1"/>
  <c r="H721" i="14"/>
  <c r="H748" i="14" s="1"/>
  <c r="H750" i="14" s="1"/>
  <c r="D721" i="14"/>
  <c r="J721" i="14"/>
  <c r="J748" i="14" s="1"/>
  <c r="J750" i="14" s="1"/>
  <c r="I721" i="14"/>
  <c r="I748" i="14" s="1"/>
  <c r="I750" i="14" s="1"/>
  <c r="E721" i="14"/>
  <c r="E748" i="14" s="1"/>
  <c r="Q748" i="14" s="1"/>
  <c r="C721" i="14"/>
  <c r="K721" i="14"/>
  <c r="K748" i="14" s="1"/>
  <c r="K750" i="14" s="1"/>
  <c r="L721" i="14"/>
  <c r="L748" i="14" s="1"/>
  <c r="L750" i="14" s="1"/>
  <c r="W698" i="14"/>
  <c r="C650" i="14"/>
  <c r="O648" i="14"/>
  <c r="T721" i="1"/>
  <c r="T748" i="1" s="1"/>
  <c r="T750" i="1" s="1"/>
  <c r="S721" i="1"/>
  <c r="S748" i="1" s="1"/>
  <c r="S750" i="1" s="1"/>
  <c r="K721" i="1"/>
  <c r="K748" i="1" s="1"/>
  <c r="K750" i="1" s="1"/>
  <c r="M721" i="1"/>
  <c r="M748" i="1" s="1"/>
  <c r="A756" i="14"/>
  <c r="E771" i="1"/>
  <c r="A806" i="1"/>
  <c r="AD748" i="14"/>
  <c r="AA748" i="14"/>
  <c r="AF748" i="14"/>
  <c r="Z748" i="14"/>
  <c r="AI748" i="14"/>
  <c r="AC748" i="14"/>
  <c r="AG748" i="14"/>
  <c r="AB748" i="14"/>
  <c r="AE748" i="14"/>
  <c r="AH748" i="14"/>
  <c r="AJ748" i="14"/>
  <c r="AM748" i="14"/>
  <c r="AO748" i="14"/>
  <c r="AR748" i="14"/>
  <c r="AL748" i="14"/>
  <c r="AT748" i="14"/>
  <c r="AS748" i="14"/>
  <c r="AQ748" i="14"/>
  <c r="AV748" i="14"/>
  <c r="AU748" i="14"/>
  <c r="AP748" i="14"/>
  <c r="AN748" i="14"/>
  <c r="BG748" i="14"/>
  <c r="AZ748" i="14"/>
  <c r="BH748" i="14"/>
  <c r="BC748" i="14"/>
  <c r="BA748" i="14"/>
  <c r="BB748" i="14"/>
  <c r="BE748" i="14"/>
  <c r="BF748" i="14"/>
  <c r="BD748" i="14"/>
  <c r="AX748" i="14"/>
  <c r="AY748" i="14"/>
  <c r="U698" i="14" l="1"/>
  <c r="X698" i="14"/>
  <c r="L598" i="1"/>
  <c r="D557" i="1"/>
  <c r="E557" i="1" s="1"/>
  <c r="N698" i="14"/>
  <c r="B748" i="14"/>
  <c r="B750" i="14" s="1"/>
  <c r="P698" i="14"/>
  <c r="D748" i="14"/>
  <c r="D749" i="14" s="1"/>
  <c r="D750" i="14" s="1"/>
  <c r="X748" i="14"/>
  <c r="B771" i="14"/>
  <c r="P771" i="1"/>
  <c r="P798" i="1" s="1"/>
  <c r="P800" i="1" s="1"/>
  <c r="N771" i="1"/>
  <c r="N798" i="1" s="1"/>
  <c r="N800" i="1" s="1"/>
  <c r="R771" i="1"/>
  <c r="R798" i="1" s="1"/>
  <c r="R800" i="1" s="1"/>
  <c r="Q771" i="1"/>
  <c r="Q798" i="1" s="1"/>
  <c r="Q800" i="1" s="1"/>
  <c r="O771" i="1"/>
  <c r="O798" i="1" s="1"/>
  <c r="O800" i="1" s="1"/>
  <c r="U748" i="14"/>
  <c r="V748" i="14"/>
  <c r="R748" i="14"/>
  <c r="T748" i="14"/>
  <c r="C748" i="14"/>
  <c r="S748" i="14"/>
  <c r="C700" i="14"/>
  <c r="O698" i="14"/>
  <c r="W748" i="14"/>
  <c r="J771" i="14"/>
  <c r="J798" i="14" s="1"/>
  <c r="J800" i="14" s="1"/>
  <c r="G771" i="14"/>
  <c r="G798" i="14" s="1"/>
  <c r="G800" i="14" s="1"/>
  <c r="C771" i="14"/>
  <c r="F771" i="14"/>
  <c r="F798" i="14" s="1"/>
  <c r="F800" i="14" s="1"/>
  <c r="D771" i="14"/>
  <c r="L771" i="14"/>
  <c r="L798" i="14" s="1"/>
  <c r="L800" i="14" s="1"/>
  <c r="H771" i="14"/>
  <c r="H798" i="14" s="1"/>
  <c r="H800" i="14" s="1"/>
  <c r="E771" i="14"/>
  <c r="E798" i="14" s="1"/>
  <c r="Q798" i="14" s="1"/>
  <c r="I771" i="14"/>
  <c r="I798" i="14" s="1"/>
  <c r="I800" i="14" s="1"/>
  <c r="K771" i="14"/>
  <c r="K798" i="14" s="1"/>
  <c r="K800" i="14" s="1"/>
  <c r="A806" i="14"/>
  <c r="E821" i="1"/>
  <c r="A856" i="1"/>
  <c r="AC798" i="14"/>
  <c r="AF798" i="14"/>
  <c r="AD798" i="14"/>
  <c r="AE798" i="14"/>
  <c r="AG798" i="14"/>
  <c r="AJ798" i="14"/>
  <c r="AH798" i="14"/>
  <c r="AA798" i="14"/>
  <c r="AI798" i="14"/>
  <c r="AB798" i="14"/>
  <c r="Z798" i="14"/>
  <c r="AN798" i="14"/>
  <c r="AM798" i="14"/>
  <c r="AR798" i="14"/>
  <c r="AT798" i="14"/>
  <c r="AU798" i="14"/>
  <c r="AS798" i="14"/>
  <c r="AL798" i="14"/>
  <c r="AO798" i="14"/>
  <c r="AV798" i="14"/>
  <c r="AP798" i="14"/>
  <c r="AQ798" i="14"/>
  <c r="BB798" i="14"/>
  <c r="BH798" i="14"/>
  <c r="BD798" i="14"/>
  <c r="BC798" i="14"/>
  <c r="AX798" i="14"/>
  <c r="BF798" i="14"/>
  <c r="BA798" i="14"/>
  <c r="BE798" i="14"/>
  <c r="AZ798" i="14"/>
  <c r="BG798" i="14"/>
  <c r="AY798" i="14"/>
  <c r="M771" i="1"/>
  <c r="M798" i="1" s="1"/>
  <c r="K771" i="1"/>
  <c r="K798" i="1" s="1"/>
  <c r="K800" i="1" s="1"/>
  <c r="T771" i="1"/>
  <c r="T798" i="1" s="1"/>
  <c r="T800" i="1" s="1"/>
  <c r="S771" i="1"/>
  <c r="S798" i="1" s="1"/>
  <c r="S800" i="1" s="1"/>
  <c r="L621" i="1" l="1"/>
  <c r="L599" i="1"/>
  <c r="L600" i="1" s="1"/>
  <c r="N748" i="14"/>
  <c r="P748" i="14"/>
  <c r="B798" i="14"/>
  <c r="B800" i="14" s="1"/>
  <c r="D798" i="14"/>
  <c r="D799" i="14" s="1"/>
  <c r="D800" i="14" s="1"/>
  <c r="B821" i="14"/>
  <c r="C821" i="14" s="1"/>
  <c r="R821" i="1"/>
  <c r="R848" i="1" s="1"/>
  <c r="R850" i="1" s="1"/>
  <c r="Q821" i="1"/>
  <c r="Q848" i="1" s="1"/>
  <c r="Q850" i="1" s="1"/>
  <c r="P821" i="1"/>
  <c r="P848" i="1" s="1"/>
  <c r="P850" i="1" s="1"/>
  <c r="O821" i="1"/>
  <c r="O848" i="1" s="1"/>
  <c r="O850" i="1" s="1"/>
  <c r="N821" i="1"/>
  <c r="N848" i="1" s="1"/>
  <c r="N850" i="1" s="1"/>
  <c r="R798" i="14"/>
  <c r="W798" i="14"/>
  <c r="V798" i="14"/>
  <c r="S798" i="14"/>
  <c r="X798" i="14"/>
  <c r="U798" i="14"/>
  <c r="N798" i="14"/>
  <c r="D821" i="14"/>
  <c r="J821" i="14"/>
  <c r="J848" i="14" s="1"/>
  <c r="J850" i="14" s="1"/>
  <c r="C798" i="14"/>
  <c r="C750" i="14"/>
  <c r="O748" i="14"/>
  <c r="T798" i="14"/>
  <c r="A856" i="14"/>
  <c r="E871" i="1"/>
  <c r="A906" i="1"/>
  <c r="AE848" i="14"/>
  <c r="AG848" i="14"/>
  <c r="AA848" i="14"/>
  <c r="AJ848" i="14"/>
  <c r="AF848" i="14"/>
  <c r="AD848" i="14"/>
  <c r="AB848" i="14"/>
  <c r="AC848" i="14"/>
  <c r="AH848" i="14"/>
  <c r="AI848" i="14"/>
  <c r="Z848" i="14"/>
  <c r="AR848" i="14"/>
  <c r="AS848" i="14"/>
  <c r="AL848" i="14"/>
  <c r="AN848" i="14"/>
  <c r="AP848" i="14"/>
  <c r="AU848" i="14"/>
  <c r="AO848" i="14"/>
  <c r="AV848" i="14"/>
  <c r="AQ848" i="14"/>
  <c r="AM848" i="14"/>
  <c r="AT848" i="14"/>
  <c r="BG848" i="14"/>
  <c r="AX848" i="14"/>
  <c r="BH848" i="14"/>
  <c r="BC848" i="14"/>
  <c r="BE848" i="14"/>
  <c r="BD848" i="14"/>
  <c r="BF848" i="14"/>
  <c r="BB848" i="14"/>
  <c r="BA848" i="14"/>
  <c r="AY848" i="14"/>
  <c r="AZ848" i="14"/>
  <c r="K821" i="1"/>
  <c r="K848" i="1" s="1"/>
  <c r="K850" i="1" s="1"/>
  <c r="T821" i="1"/>
  <c r="T848" i="1" s="1"/>
  <c r="T850" i="1" s="1"/>
  <c r="S821" i="1"/>
  <c r="S848" i="1" s="1"/>
  <c r="S850" i="1" s="1"/>
  <c r="M821" i="1"/>
  <c r="M848" i="1" s="1"/>
  <c r="L821" i="14" l="1"/>
  <c r="L848" i="14" s="1"/>
  <c r="L850" i="14" s="1"/>
  <c r="G821" i="14"/>
  <c r="G848" i="14" s="1"/>
  <c r="G850" i="14" s="1"/>
  <c r="F821" i="14"/>
  <c r="F848" i="14" s="1"/>
  <c r="F850" i="14" s="1"/>
  <c r="E821" i="14"/>
  <c r="E848" i="14" s="1"/>
  <c r="Q848" i="14" s="1"/>
  <c r="K821" i="14"/>
  <c r="K848" i="14" s="1"/>
  <c r="K850" i="14" s="1"/>
  <c r="I821" i="14"/>
  <c r="I848" i="14" s="1"/>
  <c r="I850" i="14" s="1"/>
  <c r="H821" i="14"/>
  <c r="H848" i="14" s="1"/>
  <c r="H850" i="14" s="1"/>
  <c r="L648" i="1"/>
  <c r="L649" i="1" s="1"/>
  <c r="L650" i="1" s="1"/>
  <c r="D607" i="1"/>
  <c r="E607" i="1" s="1"/>
  <c r="B848" i="14"/>
  <c r="B850" i="14" s="1"/>
  <c r="T848" i="14"/>
  <c r="D848" i="14"/>
  <c r="D849" i="14" s="1"/>
  <c r="D850" i="14" s="1"/>
  <c r="P798" i="14"/>
  <c r="B871" i="14"/>
  <c r="K871" i="14" s="1"/>
  <c r="K898" i="14" s="1"/>
  <c r="K900" i="14" s="1"/>
  <c r="P871" i="1"/>
  <c r="P898" i="1" s="1"/>
  <c r="P900" i="1" s="1"/>
  <c r="O871" i="1"/>
  <c r="O898" i="1" s="1"/>
  <c r="O900" i="1" s="1"/>
  <c r="N871" i="1"/>
  <c r="N898" i="1" s="1"/>
  <c r="N900" i="1" s="1"/>
  <c r="R871" i="1"/>
  <c r="R898" i="1" s="1"/>
  <c r="R900" i="1" s="1"/>
  <c r="Q871" i="1"/>
  <c r="Q898" i="1" s="1"/>
  <c r="Q900" i="1" s="1"/>
  <c r="X848" i="14"/>
  <c r="W848" i="14"/>
  <c r="V848" i="14"/>
  <c r="U848" i="14"/>
  <c r="D871" i="14"/>
  <c r="F871" i="14"/>
  <c r="F898" i="14" s="1"/>
  <c r="F900" i="14" s="1"/>
  <c r="L871" i="14"/>
  <c r="L898" i="14" s="1"/>
  <c r="L900" i="14" s="1"/>
  <c r="G871" i="14"/>
  <c r="G898" i="14" s="1"/>
  <c r="G900" i="14" s="1"/>
  <c r="C800" i="14"/>
  <c r="O798" i="14"/>
  <c r="C848" i="14"/>
  <c r="T871" i="1"/>
  <c r="T898" i="1" s="1"/>
  <c r="T900" i="1" s="1"/>
  <c r="K871" i="1"/>
  <c r="K898" i="1" s="1"/>
  <c r="K900" i="1" s="1"/>
  <c r="S871" i="1"/>
  <c r="S898" i="1" s="1"/>
  <c r="S900" i="1" s="1"/>
  <c r="M871" i="1"/>
  <c r="M898" i="1" s="1"/>
  <c r="A906" i="14"/>
  <c r="E921" i="1"/>
  <c r="A956" i="1"/>
  <c r="A957" i="1" s="1"/>
  <c r="AG898" i="14"/>
  <c r="Z898" i="14"/>
  <c r="AF898" i="14"/>
  <c r="AE898" i="14"/>
  <c r="AD898" i="14"/>
  <c r="AC898" i="14"/>
  <c r="AB898" i="14"/>
  <c r="AJ898" i="14"/>
  <c r="AH898" i="14"/>
  <c r="AI898" i="14"/>
  <c r="AA898" i="14"/>
  <c r="AO898" i="14"/>
  <c r="AR898" i="14"/>
  <c r="AS898" i="14"/>
  <c r="AT898" i="14"/>
  <c r="AN898" i="14"/>
  <c r="AL898" i="14"/>
  <c r="AP898" i="14"/>
  <c r="AM898" i="14"/>
  <c r="AV898" i="14"/>
  <c r="AU898" i="14"/>
  <c r="AQ898" i="14"/>
  <c r="BF898" i="14"/>
  <c r="BD898" i="14"/>
  <c r="BH898" i="14"/>
  <c r="AX898" i="14"/>
  <c r="BE898" i="14"/>
  <c r="BG898" i="14"/>
  <c r="AZ898" i="14"/>
  <c r="BB898" i="14"/>
  <c r="BA898" i="14"/>
  <c r="BC898" i="14"/>
  <c r="AY898" i="14"/>
  <c r="S848" i="14" l="1"/>
  <c r="J871" i="14"/>
  <c r="J898" i="14" s="1"/>
  <c r="J900" i="14" s="1"/>
  <c r="I871" i="14"/>
  <c r="I898" i="14" s="1"/>
  <c r="I900" i="14" s="1"/>
  <c r="C871" i="14"/>
  <c r="R848" i="14"/>
  <c r="E871" i="14"/>
  <c r="E898" i="14" s="1"/>
  <c r="Q898" i="14" s="1"/>
  <c r="H871" i="14"/>
  <c r="H898" i="14" s="1"/>
  <c r="H900" i="14" s="1"/>
  <c r="L671" i="1"/>
  <c r="N848" i="14"/>
  <c r="A907" i="1"/>
  <c r="A857" i="1" s="1"/>
  <c r="A807" i="1" s="1"/>
  <c r="A757" i="1" s="1"/>
  <c r="A707" i="1" s="1"/>
  <c r="A657" i="1" s="1"/>
  <c r="A607" i="1" s="1"/>
  <c r="A557" i="1" s="1"/>
  <c r="A507" i="1" s="1"/>
  <c r="A457" i="1" s="1"/>
  <c r="A407" i="1" s="1"/>
  <c r="A357" i="1" s="1"/>
  <c r="A307" i="1" s="1"/>
  <c r="A257" i="1" s="1"/>
  <c r="A207" i="1" s="1"/>
  <c r="A157" i="1" s="1"/>
  <c r="A107" i="1" s="1"/>
  <c r="A57" i="1" s="1"/>
  <c r="B898" i="14"/>
  <c r="B900" i="14" s="1"/>
  <c r="P848" i="14"/>
  <c r="D898" i="14"/>
  <c r="D899" i="14" s="1"/>
  <c r="D900" i="14" s="1"/>
  <c r="R898" i="14"/>
  <c r="S898" i="14"/>
  <c r="B921" i="14"/>
  <c r="P921" i="1"/>
  <c r="P948" i="1" s="1"/>
  <c r="P950" i="1" s="1"/>
  <c r="O921" i="1"/>
  <c r="O948" i="1" s="1"/>
  <c r="O950" i="1" s="1"/>
  <c r="N921" i="1"/>
  <c r="N948" i="1" s="1"/>
  <c r="N950" i="1" s="1"/>
  <c r="Q921" i="1"/>
  <c r="Q948" i="1" s="1"/>
  <c r="Q950" i="1" s="1"/>
  <c r="R921" i="1"/>
  <c r="R948" i="1" s="1"/>
  <c r="R950" i="1" s="1"/>
  <c r="V898" i="14"/>
  <c r="U898" i="14"/>
  <c r="X898" i="14"/>
  <c r="W898" i="14"/>
  <c r="G921" i="14"/>
  <c r="G948" i="14" s="1"/>
  <c r="G950" i="14" s="1"/>
  <c r="E921" i="14"/>
  <c r="E948" i="14" s="1"/>
  <c r="Q948" i="14" s="1"/>
  <c r="D921" i="14"/>
  <c r="C921" i="14"/>
  <c r="K921" i="14"/>
  <c r="K948" i="14" s="1"/>
  <c r="K950" i="14" s="1"/>
  <c r="J921" i="14"/>
  <c r="J948" i="14" s="1"/>
  <c r="J950" i="14" s="1"/>
  <c r="I921" i="14"/>
  <c r="I948" i="14" s="1"/>
  <c r="I950" i="14" s="1"/>
  <c r="H921" i="14"/>
  <c r="H948" i="14" s="1"/>
  <c r="H950" i="14" s="1"/>
  <c r="L921" i="14"/>
  <c r="L948" i="14" s="1"/>
  <c r="L950" i="14" s="1"/>
  <c r="F921" i="14"/>
  <c r="F948" i="14" s="1"/>
  <c r="F950" i="14" s="1"/>
  <c r="C898" i="14"/>
  <c r="C850" i="14"/>
  <c r="O848" i="14"/>
  <c r="AF948" i="14"/>
  <c r="Z948" i="14"/>
  <c r="AE948" i="14"/>
  <c r="AI948" i="14"/>
  <c r="AH948" i="14"/>
  <c r="AJ948" i="14"/>
  <c r="AB948" i="14"/>
  <c r="AA948" i="14"/>
  <c r="AD948" i="14"/>
  <c r="AG948" i="14"/>
  <c r="AC948" i="14"/>
  <c r="AL948" i="14"/>
  <c r="AV948" i="14"/>
  <c r="AO948" i="14"/>
  <c r="AM948" i="14"/>
  <c r="AP948" i="14"/>
  <c r="AR948" i="14"/>
  <c r="AN948" i="14"/>
  <c r="AQ948" i="14"/>
  <c r="AS948" i="14"/>
  <c r="AT948" i="14"/>
  <c r="AU948" i="14"/>
  <c r="BG948" i="14"/>
  <c r="AY948" i="14"/>
  <c r="BB948" i="14"/>
  <c r="BA948" i="14"/>
  <c r="AX948" i="14"/>
  <c r="BF948" i="14"/>
  <c r="BC948" i="14"/>
  <c r="AZ948" i="14"/>
  <c r="BH948" i="14"/>
  <c r="BD948" i="14"/>
  <c r="BE948" i="14"/>
  <c r="K921" i="1"/>
  <c r="K948" i="1" s="1"/>
  <c r="K950" i="1" s="1"/>
  <c r="T921" i="1"/>
  <c r="T948" i="1" s="1"/>
  <c r="T950" i="1" s="1"/>
  <c r="S921" i="1"/>
  <c r="S948" i="1" s="1"/>
  <c r="S950" i="1" s="1"/>
  <c r="M921" i="1"/>
  <c r="M948" i="1" s="1"/>
  <c r="A956" i="14"/>
  <c r="E971" i="1"/>
  <c r="T898" i="14" l="1"/>
  <c r="L698" i="1"/>
  <c r="D657" i="1"/>
  <c r="E657" i="1" s="1"/>
  <c r="P898" i="14"/>
  <c r="N898" i="14"/>
  <c r="B948" i="14"/>
  <c r="B950" i="14" s="1"/>
  <c r="D948" i="14"/>
  <c r="D949" i="14" s="1"/>
  <c r="D950" i="14" s="1"/>
  <c r="B971" i="14"/>
  <c r="P971" i="1"/>
  <c r="P998" i="1" s="1"/>
  <c r="P1000" i="1" s="1"/>
  <c r="N971" i="1"/>
  <c r="N998" i="1" s="1"/>
  <c r="N1000" i="1" s="1"/>
  <c r="O971" i="1"/>
  <c r="O998" i="1" s="1"/>
  <c r="O1000" i="1" s="1"/>
  <c r="Q971" i="1"/>
  <c r="Q998" i="1" s="1"/>
  <c r="Q1000" i="1" s="1"/>
  <c r="R971" i="1"/>
  <c r="R998" i="1" s="1"/>
  <c r="R1000" i="1" s="1"/>
  <c r="U948" i="14"/>
  <c r="T948" i="14"/>
  <c r="R948" i="14"/>
  <c r="V948" i="14"/>
  <c r="C900" i="14"/>
  <c r="O898" i="14"/>
  <c r="K971" i="14"/>
  <c r="K998" i="14" s="1"/>
  <c r="K1000" i="14" s="1"/>
  <c r="D971" i="14"/>
  <c r="E971" i="14"/>
  <c r="E998" i="14" s="1"/>
  <c r="Q998" i="14" s="1"/>
  <c r="E1012" i="14" s="1"/>
  <c r="G971" i="14"/>
  <c r="G998" i="14" s="1"/>
  <c r="G1000" i="14" s="1"/>
  <c r="F971" i="14"/>
  <c r="F998" i="14" s="1"/>
  <c r="F1000" i="14" s="1"/>
  <c r="C971" i="14"/>
  <c r="J971" i="14"/>
  <c r="J998" i="14" s="1"/>
  <c r="J1000" i="14" s="1"/>
  <c r="I971" i="14"/>
  <c r="I998" i="14" s="1"/>
  <c r="I1000" i="14" s="1"/>
  <c r="H971" i="14"/>
  <c r="H998" i="14" s="1"/>
  <c r="H1000" i="14" s="1"/>
  <c r="L971" i="14"/>
  <c r="L998" i="14" s="1"/>
  <c r="L1000" i="14" s="1"/>
  <c r="S948" i="14"/>
  <c r="X948" i="14"/>
  <c r="C948" i="14"/>
  <c r="W948" i="14"/>
  <c r="AC998" i="14"/>
  <c r="E1013" i="14" s="1"/>
  <c r="AI998" i="14"/>
  <c r="K1013" i="14" s="1"/>
  <c r="AB998" i="14"/>
  <c r="D1013" i="14" s="1"/>
  <c r="AD998" i="14"/>
  <c r="F1013" i="14" s="1"/>
  <c r="AF998" i="14"/>
  <c r="H1013" i="14" s="1"/>
  <c r="AA998" i="14"/>
  <c r="C1013" i="14" s="1"/>
  <c r="AE998" i="14"/>
  <c r="G1013" i="14" s="1"/>
  <c r="AG998" i="14"/>
  <c r="I1013" i="14" s="1"/>
  <c r="AJ998" i="14"/>
  <c r="L1013" i="14" s="1"/>
  <c r="Z998" i="14"/>
  <c r="B1013" i="14" s="1"/>
  <c r="AH998" i="14"/>
  <c r="J1013" i="14" s="1"/>
  <c r="AQ998" i="14"/>
  <c r="G1014" i="14" s="1"/>
  <c r="AP998" i="14"/>
  <c r="F1014" i="14" s="1"/>
  <c r="AR998" i="14"/>
  <c r="H1014" i="14" s="1"/>
  <c r="AO998" i="14"/>
  <c r="E1014" i="14" s="1"/>
  <c r="AV998" i="14"/>
  <c r="L1014" i="14" s="1"/>
  <c r="AM998" i="14"/>
  <c r="C1014" i="14" s="1"/>
  <c r="AL998" i="14"/>
  <c r="B1014" i="14" s="1"/>
  <c r="AU998" i="14"/>
  <c r="K1014" i="14" s="1"/>
  <c r="AT998" i="14"/>
  <c r="J1014" i="14" s="1"/>
  <c r="AS998" i="14"/>
  <c r="I1014" i="14" s="1"/>
  <c r="AN998" i="14"/>
  <c r="D1014" i="14" s="1"/>
  <c r="AZ998" i="14"/>
  <c r="D1015" i="14" s="1"/>
  <c r="BE998" i="14"/>
  <c r="I1015" i="14" s="1"/>
  <c r="BD998" i="14"/>
  <c r="H1015" i="14" s="1"/>
  <c r="BB998" i="14"/>
  <c r="F1015" i="14" s="1"/>
  <c r="BH998" i="14"/>
  <c r="L1015" i="14" s="1"/>
  <c r="BG998" i="14"/>
  <c r="K1015" i="14" s="1"/>
  <c r="BC998" i="14"/>
  <c r="G1015" i="14" s="1"/>
  <c r="AX998" i="14"/>
  <c r="B1015" i="14" s="1"/>
  <c r="BF998" i="14"/>
  <c r="J1015" i="14" s="1"/>
  <c r="AY998" i="14"/>
  <c r="C1015" i="14" s="1"/>
  <c r="BA998" i="14"/>
  <c r="E1015" i="14" s="1"/>
  <c r="K971" i="1"/>
  <c r="K998" i="1" s="1"/>
  <c r="K1000" i="1" s="1"/>
  <c r="T971" i="1"/>
  <c r="T998" i="1" s="1"/>
  <c r="T1000" i="1" s="1"/>
  <c r="M971" i="1"/>
  <c r="M998" i="1" s="1"/>
  <c r="S971" i="1"/>
  <c r="S998" i="1" s="1"/>
  <c r="S1000" i="1" s="1"/>
  <c r="L721" i="1" l="1"/>
  <c r="L699" i="1"/>
  <c r="L700" i="1" s="1"/>
  <c r="B998" i="14"/>
  <c r="B1000" i="14" s="1"/>
  <c r="N948" i="14"/>
  <c r="P948" i="14"/>
  <c r="D998" i="14"/>
  <c r="D999" i="14" s="1"/>
  <c r="D1000" i="14" s="1"/>
  <c r="P1053" i="14"/>
  <c r="Q1053" i="14"/>
  <c r="O1053" i="14"/>
  <c r="F1045" i="14"/>
  <c r="F1044" i="14"/>
  <c r="F1043" i="14"/>
  <c r="G1045" i="14"/>
  <c r="G1044" i="14"/>
  <c r="G1043" i="14"/>
  <c r="H1045" i="14"/>
  <c r="H1044" i="14"/>
  <c r="H1043" i="14"/>
  <c r="I1045" i="14"/>
  <c r="I1044" i="14"/>
  <c r="I1043" i="14"/>
  <c r="J1045" i="14"/>
  <c r="J1044" i="14"/>
  <c r="J1043" i="14"/>
  <c r="K1045" i="14"/>
  <c r="K1044" i="14"/>
  <c r="K1043" i="14"/>
  <c r="L1045" i="14"/>
  <c r="L1044" i="14"/>
  <c r="L1043" i="14"/>
  <c r="C1045" i="14"/>
  <c r="C1044" i="14"/>
  <c r="C1043" i="14"/>
  <c r="T998" i="14"/>
  <c r="H1012" i="14" s="1"/>
  <c r="O1057" i="14" s="1"/>
  <c r="D10" i="28" s="1"/>
  <c r="U998" i="14"/>
  <c r="I1012" i="14" s="1"/>
  <c r="O1058" i="14" s="1"/>
  <c r="D11" i="28" s="1"/>
  <c r="W998" i="14"/>
  <c r="K1012" i="14" s="1"/>
  <c r="O1060" i="14" s="1"/>
  <c r="D13" i="28" s="1"/>
  <c r="X998" i="14"/>
  <c r="L1012" i="14" s="1"/>
  <c r="N1061" i="14" s="1"/>
  <c r="C14" i="28" s="1"/>
  <c r="S998" i="14"/>
  <c r="G1012" i="14" s="1"/>
  <c r="O1056" i="14" s="1"/>
  <c r="D9" i="28" s="1"/>
  <c r="V998" i="14"/>
  <c r="J1012" i="14" s="1"/>
  <c r="O1059" i="14" s="1"/>
  <c r="D12" i="28" s="1"/>
  <c r="C998" i="14"/>
  <c r="R998" i="14"/>
  <c r="F1012" i="14" s="1"/>
  <c r="Q1055" i="14" s="1"/>
  <c r="F8" i="28" s="1"/>
  <c r="C950" i="14"/>
  <c r="O948" i="14"/>
  <c r="D1044" i="14"/>
  <c r="O1014" i="14"/>
  <c r="E1045" i="14"/>
  <c r="N1015" i="14"/>
  <c r="E1043" i="14"/>
  <c r="N1013" i="14"/>
  <c r="D1045" i="14"/>
  <c r="O1015" i="14"/>
  <c r="E1044" i="14"/>
  <c r="N1014" i="14"/>
  <c r="D1043" i="14"/>
  <c r="O1013" i="14"/>
  <c r="E1016" i="14"/>
  <c r="E1042" i="14"/>
  <c r="L748" i="1" l="1"/>
  <c r="L771" i="1" s="1"/>
  <c r="D707" i="1"/>
  <c r="E707" i="1" s="1"/>
  <c r="N998" i="14"/>
  <c r="B1012" i="14" s="1"/>
  <c r="B1016" i="14" s="1"/>
  <c r="P998" i="14"/>
  <c r="D1012" i="14" s="1"/>
  <c r="O1012" i="14" s="1"/>
  <c r="O1016" i="14" s="1"/>
  <c r="Q1054" i="14"/>
  <c r="F6" i="28" s="1"/>
  <c r="F5" i="28"/>
  <c r="P1054" i="14"/>
  <c r="E6" i="28" s="1"/>
  <c r="E5" i="28"/>
  <c r="O1054" i="14"/>
  <c r="D6" i="28" s="1"/>
  <c r="D5" i="28"/>
  <c r="O1055" i="14"/>
  <c r="D8" i="28" s="1"/>
  <c r="P1055" i="14"/>
  <c r="E8" i="28" s="1"/>
  <c r="F1016" i="14"/>
  <c r="N1055" i="14"/>
  <c r="C8" i="28" s="1"/>
  <c r="Q1056" i="14"/>
  <c r="F9" i="28" s="1"/>
  <c r="P1056" i="14"/>
  <c r="E9" i="28" s="1"/>
  <c r="G1042" i="14"/>
  <c r="E1056" i="14" s="1"/>
  <c r="E12" i="2" s="1"/>
  <c r="N1056" i="14"/>
  <c r="C9" i="28" s="1"/>
  <c r="Q1057" i="14"/>
  <c r="F10" i="28" s="1"/>
  <c r="P1057" i="14"/>
  <c r="E10" i="28" s="1"/>
  <c r="H1042" i="14"/>
  <c r="E1057" i="14" s="1"/>
  <c r="E13" i="2" s="1"/>
  <c r="N1057" i="14"/>
  <c r="C10" i="28" s="1"/>
  <c r="Q1058" i="14"/>
  <c r="F11" i="28" s="1"/>
  <c r="P1058" i="14"/>
  <c r="E11" i="28" s="1"/>
  <c r="I1042" i="14"/>
  <c r="G1058" i="14" s="1"/>
  <c r="G14" i="2" s="1"/>
  <c r="N1058" i="14"/>
  <c r="C11" i="28" s="1"/>
  <c r="Q1059" i="14"/>
  <c r="F12" i="28" s="1"/>
  <c r="P1059" i="14"/>
  <c r="E12" i="28" s="1"/>
  <c r="J1042" i="14"/>
  <c r="G1059" i="14" s="1"/>
  <c r="G15" i="2" s="1"/>
  <c r="N1059" i="14"/>
  <c r="C12" i="28" s="1"/>
  <c r="Q1060" i="14"/>
  <c r="F13" i="28" s="1"/>
  <c r="P1060" i="14"/>
  <c r="E13" i="28" s="1"/>
  <c r="K1042" i="14"/>
  <c r="G1060" i="14" s="1"/>
  <c r="G16" i="2" s="1"/>
  <c r="N1060" i="14"/>
  <c r="C13" i="28" s="1"/>
  <c r="Q1061" i="14"/>
  <c r="F14" i="28" s="1"/>
  <c r="P1061" i="14"/>
  <c r="E14" i="28" s="1"/>
  <c r="O1061" i="14"/>
  <c r="D14" i="28" s="1"/>
  <c r="J1016" i="14"/>
  <c r="I1016" i="14"/>
  <c r="H1016" i="14"/>
  <c r="G1016" i="14"/>
  <c r="K1016" i="14"/>
  <c r="L1016" i="14"/>
  <c r="L1042" i="14"/>
  <c r="E1061" i="14" s="1"/>
  <c r="E17" i="2" s="1"/>
  <c r="F1042" i="14"/>
  <c r="E1055" i="14" s="1"/>
  <c r="E11" i="2" s="1"/>
  <c r="C1000" i="14"/>
  <c r="O998" i="14"/>
  <c r="C1012" i="14" s="1"/>
  <c r="B1043" i="14"/>
  <c r="B1045" i="14"/>
  <c r="E1053" i="14"/>
  <c r="E1054" i="14" s="1"/>
  <c r="F1053" i="14"/>
  <c r="F9" i="2" s="1"/>
  <c r="B1044" i="14"/>
  <c r="G1053" i="14"/>
  <c r="G1054" i="14" s="1"/>
  <c r="P1014" i="14"/>
  <c r="P1013" i="14"/>
  <c r="P1015" i="14"/>
  <c r="E1046" i="14"/>
  <c r="I1054" i="14" s="1"/>
  <c r="L749" i="1" l="1"/>
  <c r="L750" i="1" s="1"/>
  <c r="L798" i="1"/>
  <c r="L821" i="1" s="1"/>
  <c r="D757" i="1"/>
  <c r="E757" i="1" s="1"/>
  <c r="F967" i="1"/>
  <c r="D1042" i="14"/>
  <c r="D1053" i="14" s="1"/>
  <c r="H1053" i="14" s="1"/>
  <c r="D1016" i="14"/>
  <c r="N1053" i="14"/>
  <c r="C5" i="28" s="1"/>
  <c r="H1046" i="14"/>
  <c r="I1057" i="14" s="1"/>
  <c r="F1059" i="14"/>
  <c r="F15" i="2" s="1"/>
  <c r="D1057" i="14"/>
  <c r="D13" i="2" s="1"/>
  <c r="G1057" i="14"/>
  <c r="G13" i="2" s="1"/>
  <c r="E1059" i="14"/>
  <c r="E15" i="2" s="1"/>
  <c r="F1057" i="14"/>
  <c r="D1059" i="14"/>
  <c r="D15" i="2" s="1"/>
  <c r="J1046" i="14"/>
  <c r="I1059" i="14" s="1"/>
  <c r="R1055" i="14"/>
  <c r="G8" i="28" s="1"/>
  <c r="D1058" i="14"/>
  <c r="D14" i="2" s="1"/>
  <c r="F1058" i="14"/>
  <c r="F14" i="2" s="1"/>
  <c r="D1060" i="14"/>
  <c r="D16" i="2" s="1"/>
  <c r="I1046" i="14"/>
  <c r="I1058" i="14" s="1"/>
  <c r="K1046" i="14"/>
  <c r="I1060" i="14" s="1"/>
  <c r="F1056" i="14"/>
  <c r="F12" i="2" s="1"/>
  <c r="D1056" i="14"/>
  <c r="G1046" i="14"/>
  <c r="I1056" i="14" s="1"/>
  <c r="F1060" i="14"/>
  <c r="F16" i="2" s="1"/>
  <c r="G1056" i="14"/>
  <c r="G12" i="2" s="1"/>
  <c r="E1058" i="14"/>
  <c r="E14" i="2" s="1"/>
  <c r="E1060" i="14"/>
  <c r="E16" i="2" s="1"/>
  <c r="R1056" i="14"/>
  <c r="G9" i="28" s="1"/>
  <c r="R1057" i="14"/>
  <c r="G10" i="28" s="1"/>
  <c r="R1058" i="14"/>
  <c r="G11" i="28" s="1"/>
  <c r="R1059" i="14"/>
  <c r="G12" i="28" s="1"/>
  <c r="R1060" i="14"/>
  <c r="G13" i="28" s="1"/>
  <c r="R1061" i="14"/>
  <c r="G14" i="28" s="1"/>
  <c r="P1052" i="14"/>
  <c r="Q1052" i="14"/>
  <c r="N1052" i="14"/>
  <c r="C7" i="28" s="1"/>
  <c r="O1052" i="14"/>
  <c r="G1061" i="14"/>
  <c r="G17" i="2" s="1"/>
  <c r="D1061" i="14"/>
  <c r="D17" i="2" s="1"/>
  <c r="F1061" i="14"/>
  <c r="F17" i="2" s="1"/>
  <c r="L1046" i="14"/>
  <c r="I1061" i="14" s="1"/>
  <c r="F1046" i="14"/>
  <c r="I1055" i="14" s="1"/>
  <c r="D1055" i="14"/>
  <c r="D11" i="2" s="1"/>
  <c r="F1055" i="14"/>
  <c r="F11" i="2" s="1"/>
  <c r="G1055" i="14"/>
  <c r="G11" i="2" s="1"/>
  <c r="N1012" i="14"/>
  <c r="C1016" i="14"/>
  <c r="C1042" i="14"/>
  <c r="E9" i="2"/>
  <c r="F1054" i="14"/>
  <c r="F10" i="2" s="1"/>
  <c r="G9" i="2"/>
  <c r="E10" i="2"/>
  <c r="G10" i="2"/>
  <c r="L799" i="1" l="1"/>
  <c r="L800" i="1" s="1"/>
  <c r="L848" i="1"/>
  <c r="L849" i="1" s="1"/>
  <c r="L850" i="1" s="1"/>
  <c r="D807" i="1"/>
  <c r="E807" i="1" s="1"/>
  <c r="D9" i="2"/>
  <c r="H9" i="2" s="1"/>
  <c r="D1054" i="14"/>
  <c r="H1054" i="14" s="1"/>
  <c r="D1046" i="14"/>
  <c r="I1053" i="14" s="1"/>
  <c r="R1053" i="14"/>
  <c r="G5" i="28" s="1"/>
  <c r="N1054" i="14"/>
  <c r="C6" i="28" s="1"/>
  <c r="Q1063" i="14"/>
  <c r="F15" i="28" s="1"/>
  <c r="F7" i="28"/>
  <c r="P1063" i="14"/>
  <c r="E15" i="28" s="1"/>
  <c r="E7" i="28"/>
  <c r="O1063" i="14"/>
  <c r="D15" i="28" s="1"/>
  <c r="D7" i="28"/>
  <c r="H1060" i="14"/>
  <c r="H1057" i="14"/>
  <c r="H1059" i="14"/>
  <c r="F13" i="2"/>
  <c r="H1058" i="14"/>
  <c r="H1056" i="14"/>
  <c r="D12" i="2"/>
  <c r="H12" i="2" s="1"/>
  <c r="R1052" i="14"/>
  <c r="G7" i="28" s="1"/>
  <c r="H1061" i="14"/>
  <c r="H1055" i="14"/>
  <c r="E1052" i="14"/>
  <c r="E1063" i="14" s="1"/>
  <c r="B1042" i="14"/>
  <c r="F1052" i="14"/>
  <c r="G1052" i="14"/>
  <c r="G1063" i="14" s="1"/>
  <c r="C1046" i="14"/>
  <c r="D1052" i="14"/>
  <c r="N1016" i="14"/>
  <c r="P1016" i="14" s="1"/>
  <c r="P1012" i="14"/>
  <c r="E8" i="2"/>
  <c r="F8" i="2"/>
  <c r="G8" i="2"/>
  <c r="H14" i="2"/>
  <c r="H16" i="2"/>
  <c r="H11" i="2"/>
  <c r="H17" i="2"/>
  <c r="H15" i="2"/>
  <c r="L871" i="1" l="1"/>
  <c r="L898" i="1" s="1"/>
  <c r="D10" i="2"/>
  <c r="D8" i="2" s="1"/>
  <c r="R1054" i="14"/>
  <c r="G6" i="28" s="1"/>
  <c r="N1063" i="14"/>
  <c r="C15" i="28" s="1"/>
  <c r="D1063" i="14"/>
  <c r="H1052" i="14"/>
  <c r="F7" i="2"/>
  <c r="F18" i="2" s="1"/>
  <c r="F1063" i="14"/>
  <c r="H13" i="2"/>
  <c r="G7" i="2"/>
  <c r="D7" i="2"/>
  <c r="I1052" i="14"/>
  <c r="B1046" i="14"/>
  <c r="I1063" i="14" s="1"/>
  <c r="E7" i="2"/>
  <c r="I10" i="2"/>
  <c r="D857" i="1" l="1"/>
  <c r="E857" i="1" s="1"/>
  <c r="L921" i="1"/>
  <c r="D907" i="1" s="1"/>
  <c r="E907" i="1" s="1"/>
  <c r="L899" i="1"/>
  <c r="L900" i="1" s="1"/>
  <c r="D18" i="2"/>
  <c r="H10" i="2"/>
  <c r="R1063" i="14"/>
  <c r="G15" i="28" s="1"/>
  <c r="H1063" i="14"/>
  <c r="E18" i="2"/>
  <c r="H7" i="2"/>
  <c r="G18" i="2"/>
  <c r="H8" i="2"/>
  <c r="L948" i="1" l="1"/>
  <c r="L971" i="1" s="1"/>
  <c r="D957" i="1" s="1"/>
  <c r="E957" i="1" s="1"/>
  <c r="H18" i="2"/>
  <c r="L998" i="1" l="1"/>
  <c r="L999" i="1" s="1"/>
  <c r="L1000" i="1" s="1"/>
  <c r="L949" i="1"/>
  <c r="L950" i="1" s="1"/>
  <c r="D4" i="28" l="1"/>
  <c r="E4" i="28" l="1"/>
  <c r="F4" i="28" l="1"/>
  <c r="A7" i="1" l="1"/>
  <c r="A1" i="1" s="1"/>
</calcChain>
</file>

<file path=xl/comments1.xml><?xml version="1.0" encoding="utf-8"?>
<comments xmlns="http://schemas.openxmlformats.org/spreadsheetml/2006/main">
  <authors>
    <author>Basis</author>
    <author>Rehmer</author>
  </authors>
  <commentList>
    <comment ref="Y3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dieses Feld leer lassen</t>
        </r>
      </text>
    </comment>
    <comment ref="Y4" authorId="0" shapeId="0">
      <text>
        <r>
          <rPr>
            <b/>
            <sz val="8"/>
            <color indexed="81"/>
            <rFont val="Tahoma"/>
            <family val="2"/>
          </rPr>
          <t>Programmteil-Nr. nach Richtlinie: 1, 2, 4, 5</t>
        </r>
      </text>
    </comment>
    <comment ref="AA4" authorId="0" shapeId="0">
      <text>
        <r>
          <rPr>
            <b/>
            <sz val="8"/>
            <color indexed="81"/>
            <rFont val="Tahoma"/>
            <family val="2"/>
          </rPr>
          <t>für Industrielle Forschung ein großes "I" eintragen</t>
        </r>
      </text>
    </comment>
    <comment ref="Y5" authorId="0" shapeId="0">
      <text>
        <r>
          <rPr>
            <b/>
            <sz val="8"/>
            <color indexed="81"/>
            <rFont val="Tahoma"/>
            <family val="2"/>
          </rPr>
          <t>Frage mit "ja" beantwortet, dann ein kleines "ja" eintragen</t>
        </r>
      </text>
    </comment>
    <comment ref="AA5" authorId="0" shapeId="0">
      <text>
        <r>
          <rPr>
            <b/>
            <sz val="8"/>
            <color indexed="81"/>
            <rFont val="Tahoma"/>
            <family val="2"/>
          </rPr>
          <t>für Experimentelle Entwicklung ein großes "E" eintragen</t>
        </r>
      </text>
    </comment>
    <comment ref="Y6" authorId="0" shapeId="0">
      <text>
        <r>
          <rPr>
            <b/>
            <sz val="8"/>
            <color indexed="81"/>
            <rFont val="Tahoma"/>
            <family val="2"/>
          </rPr>
          <t>Pauschal:
25% eintragen</t>
        </r>
      </text>
    </comment>
    <comment ref="V9" authorId="0" shapeId="0">
      <text>
        <r>
          <rPr>
            <b/>
            <sz val="8"/>
            <color indexed="81"/>
            <rFont val="Tahoma"/>
            <family val="2"/>
          </rPr>
          <t>Förderprogramm:
"1" eintragen</t>
        </r>
      </text>
    </comment>
    <comment ref="W9" authorId="0" shapeId="0">
      <text>
        <r>
          <rPr>
            <b/>
            <sz val="8"/>
            <color indexed="81"/>
            <rFont val="Tahoma"/>
            <family val="2"/>
          </rPr>
          <t>Forschungs- und Entwicklungsvorhaben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Förderprogramm:
"2" eintragen</t>
        </r>
      </text>
    </comment>
    <comment ref="W10" authorId="0" shapeId="0">
      <text>
        <r>
          <rPr>
            <b/>
            <sz val="8"/>
            <color indexed="81"/>
            <rFont val="Tahoma"/>
            <family val="2"/>
          </rPr>
          <t>Durchführbarkeitsstudien</t>
        </r>
      </text>
    </comment>
    <comment ref="V11" authorId="0" shapeId="0">
      <text>
        <r>
          <rPr>
            <b/>
            <sz val="8"/>
            <color indexed="81"/>
            <rFont val="Tahoma"/>
            <family val="2"/>
          </rPr>
          <t>Förderprogramm:
"4" eintragen</t>
        </r>
      </text>
    </comment>
    <comment ref="W11" authorId="0" shapeId="0">
      <text>
        <r>
          <rPr>
            <b/>
            <sz val="8"/>
            <color indexed="81"/>
            <rFont val="Tahoma"/>
            <family val="2"/>
          </rPr>
          <t>Innovationsberatungsdienste und innovationsunterstützende Dienstleistungen</t>
        </r>
      </text>
    </comment>
    <comment ref="V12" authorId="0" shapeId="0">
      <text>
        <r>
          <rPr>
            <b/>
            <sz val="8"/>
            <color indexed="81"/>
            <rFont val="Tahoma"/>
            <family val="2"/>
          </rPr>
          <t>Förderprogramm:
"5" eintragen</t>
        </r>
      </text>
    </comment>
    <comment ref="W12" authorId="0" shapeId="0">
      <text>
        <r>
          <rPr>
            <b/>
            <sz val="8"/>
            <color indexed="81"/>
            <rFont val="Tahoma"/>
            <family val="2"/>
          </rPr>
          <t>Prozessinnovation</t>
        </r>
      </text>
    </comment>
    <comment ref="Z75" authorId="1" shapeId="0">
      <text>
        <r>
          <rPr>
            <b/>
            <sz val="8"/>
            <color indexed="81"/>
            <rFont val="Arial"/>
            <family val="2"/>
          </rPr>
          <t>produktive Stunden pro Monat je Vollbeschäftigten: 143</t>
        </r>
      </text>
    </comment>
  </commentList>
</comments>
</file>

<file path=xl/sharedStrings.xml><?xml version="1.0" encoding="utf-8"?>
<sst xmlns="http://schemas.openxmlformats.org/spreadsheetml/2006/main" count="210" uniqueCount="125">
  <si>
    <t>Jahr</t>
  </si>
  <si>
    <t xml:space="preserve"> Blatt</t>
  </si>
  <si>
    <t>Personal</t>
  </si>
  <si>
    <t>Jahresprogramm in</t>
  </si>
  <si>
    <t>Zahl und</t>
  </si>
  <si>
    <t>Stunden</t>
  </si>
  <si>
    <t>Stunden-</t>
  </si>
  <si>
    <t>Lfd.</t>
  </si>
  <si>
    <t>Projektabschnitten</t>
  </si>
  <si>
    <t>Qualifika-</t>
  </si>
  <si>
    <t>Gesamt</t>
  </si>
  <si>
    <t>sätze</t>
  </si>
  <si>
    <t>Nr.</t>
  </si>
  <si>
    <t>im Kalenderjahr</t>
  </si>
  <si>
    <t>tion</t>
  </si>
  <si>
    <t xml:space="preserve"> Summe</t>
  </si>
  <si>
    <t xml:space="preserve"> GESAMTKOSTEN</t>
  </si>
  <si>
    <t>Summe</t>
  </si>
  <si>
    <t>vorhabens-</t>
  </si>
  <si>
    <t>spezifische</t>
  </si>
  <si>
    <t>€</t>
  </si>
  <si>
    <t xml:space="preserve">Ausgabengruppe </t>
  </si>
  <si>
    <t>Kontrolle</t>
  </si>
  <si>
    <t>Gemeinkosten</t>
  </si>
  <si>
    <t>Kosten</t>
  </si>
  <si>
    <t>Einzelantrag</t>
  </si>
  <si>
    <t>Arbeiten</t>
  </si>
  <si>
    <t>von/bis</t>
  </si>
  <si>
    <t>vorhabensspezifische</t>
  </si>
  <si>
    <t>Instrumente,</t>
  </si>
  <si>
    <t>Ausrüstungen, Sonstige</t>
  </si>
  <si>
    <t>Ausgaben</t>
  </si>
  <si>
    <t>Ausrüstungen</t>
  </si>
  <si>
    <t>Auftrags-</t>
  </si>
  <si>
    <t>forschung u.</t>
  </si>
  <si>
    <t>technisches</t>
  </si>
  <si>
    <t>Wissen</t>
  </si>
  <si>
    <t>Sonstige</t>
  </si>
  <si>
    <t>(einschließlich</t>
  </si>
  <si>
    <t>Material)</t>
  </si>
  <si>
    <t>vorhabensspezifische Instrumente, Ausrüstungen</t>
  </si>
  <si>
    <t>ja</t>
  </si>
  <si>
    <t>nein</t>
  </si>
  <si>
    <t>Unternehmen</t>
  </si>
  <si>
    <t>Finanzierungsplan</t>
  </si>
  <si>
    <t>Gemein-</t>
  </si>
  <si>
    <t>kosten</t>
  </si>
  <si>
    <t>Innovationsberatungsdienste und innovationsunterstützende Dienstleistungen</t>
  </si>
  <si>
    <t>Qualifikation</t>
  </si>
  <si>
    <t>Stundensätze</t>
  </si>
  <si>
    <t>FA</t>
  </si>
  <si>
    <t>Anzahl</t>
  </si>
  <si>
    <t>FuE-Kategorie</t>
  </si>
  <si>
    <t>Mitarbeiter</t>
  </si>
  <si>
    <t>Durchführbarkeitsstudien</t>
  </si>
  <si>
    <t>Forschungs- und Entwicklungsvorhaben</t>
  </si>
  <si>
    <t>Forschungseinrichtung</t>
  </si>
  <si>
    <t>Prozessinnovation</t>
  </si>
  <si>
    <t>Summen</t>
  </si>
  <si>
    <t>ohne FuE-Kategorien</t>
  </si>
  <si>
    <t>Beihilfe, jedoch maximal</t>
  </si>
  <si>
    <t>Personal (inklusive Gemeinkosten)</t>
  </si>
  <si>
    <t>Förderprogramm mit FuE-Kategorien?</t>
  </si>
  <si>
    <t>externe</t>
  </si>
  <si>
    <t>Studien-</t>
  </si>
  <si>
    <t>Nutzung von</t>
  </si>
  <si>
    <t>Laboratorien,</t>
  </si>
  <si>
    <t>Maschinen u.</t>
  </si>
  <si>
    <t>Anlagen, Tests</t>
  </si>
  <si>
    <t>inkl. Material</t>
  </si>
  <si>
    <t>Förderprogramm</t>
  </si>
  <si>
    <t>T</t>
  </si>
  <si>
    <t>S</t>
  </si>
  <si>
    <t>für</t>
  </si>
  <si>
    <t>Material</t>
  </si>
  <si>
    <t>AZA für eine Forschungseinrichtung?</t>
  </si>
  <si>
    <t>FE</t>
  </si>
  <si>
    <t>externe Studienkosten</t>
  </si>
  <si>
    <t>Nutzung von Laboratorien, Maschinen u. Anlagen, Tests inkl. Material</t>
  </si>
  <si>
    <t>Sonstige Ausgaben für Material</t>
  </si>
  <si>
    <t>Auftragsforschung u. technisches Wissen</t>
  </si>
  <si>
    <t>Forschungs-einrichtung</t>
  </si>
  <si>
    <t>K</t>
  </si>
  <si>
    <t>J</t>
  </si>
  <si>
    <t>für das Förderprogramm Teil</t>
  </si>
  <si>
    <t>Förderprogramme</t>
  </si>
  <si>
    <t>Bitte verwenden Sie für jedes Jahr ein extra Blatt.</t>
  </si>
  <si>
    <t>org. Spalte</t>
  </si>
  <si>
    <t>R</t>
  </si>
  <si>
    <t>N</t>
  </si>
  <si>
    <t>O</t>
  </si>
  <si>
    <t>P</t>
  </si>
  <si>
    <t>Q</t>
  </si>
  <si>
    <t>GESAMTKOSTEN</t>
  </si>
  <si>
    <t>Leer</t>
  </si>
  <si>
    <t>Technisches</t>
  </si>
  <si>
    <t>Technisches Wissen</t>
  </si>
  <si>
    <t>aus AZA</t>
  </si>
  <si>
    <t>Gesamtausgaben</t>
  </si>
  <si>
    <t>Sonstige Ausgaben (einschließlich Material)</t>
  </si>
  <si>
    <t>Ausgabengruppe</t>
  </si>
  <si>
    <t>Ausgaben [in EUR]</t>
  </si>
  <si>
    <t>Ausgaben mit einem Fördersatz von</t>
  </si>
  <si>
    <t>Förderprogramm-Teil</t>
  </si>
  <si>
    <t>Personalausgaben</t>
  </si>
  <si>
    <t>Auftragsforschung,
technisches Wissen</t>
  </si>
  <si>
    <t>Sonstige Ausgaben (1)</t>
  </si>
  <si>
    <t>(einzelbetriebliches oder Verbundvorhaben - Unternehmen)</t>
  </si>
  <si>
    <t>(Verbundvorhaben - Forschungseinrichtung)</t>
  </si>
  <si>
    <t>Instrumente, Ausrüstungen</t>
  </si>
  <si>
    <t>Externe Studienkosten</t>
  </si>
  <si>
    <t>Nutzung von Laboratorien, Maschinen und Anlagen, Tests inkl. Material</t>
  </si>
  <si>
    <t>Sonstige Ausgaben für Material (1)</t>
  </si>
  <si>
    <t>Ausgabenplan Forschungs- und Entwicklungsvorhaben</t>
  </si>
  <si>
    <t>DI</t>
  </si>
  <si>
    <t>DI (GF)</t>
  </si>
  <si>
    <t>T (GF)</t>
  </si>
  <si>
    <t>FA (GF)</t>
  </si>
  <si>
    <t>PU</t>
  </si>
  <si>
    <t>PU (GF)</t>
  </si>
  <si>
    <t>produktive Stunden pro Monat je Vollzeitbeschäftigten</t>
  </si>
  <si>
    <t xml:space="preserve"> </t>
  </si>
  <si>
    <t>ohne Überträge für Anlage 3</t>
  </si>
  <si>
    <t>für Arbeitspakete</t>
  </si>
  <si>
    <t>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</si>
</sst>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&quot;€&quot;* #,##0.00_);_(&quot;€&quot;* \(#,##0.00\);_(&quot;€&quot;* &quot;-&quot;??_);_(@_)"/>
    <numFmt numFmtId="166" formatCode="&quot; &quot;@"/>
    <numFmt numFmtId="167" formatCode="0.000%"/>
    <numFmt numFmtId="170" formatCode="#,##0.00\ &quot;€&quot;"/>
    <numFmt numFmtId="186" formatCode="&quot;(&quot;#,##0.00&quot;)&quot;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b/>
      <sz val="8"/>
      <color indexed="17"/>
      <name val="Arial"/>
      <family val="2"/>
    </font>
    <font>
      <sz val="8"/>
      <color indexed="23"/>
      <name val="Arial"/>
      <family val="2"/>
    </font>
    <font>
      <sz val="8"/>
      <color indexed="23"/>
      <name val="Arial"/>
      <family val="2"/>
    </font>
    <font>
      <b/>
      <sz val="8"/>
      <color indexed="81"/>
      <name val="Tahoma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9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Arial"/>
      <family val="2"/>
    </font>
    <font>
      <b/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2"/>
      <color rgb="FF008000"/>
      <name val="Arial"/>
      <family val="2"/>
    </font>
    <font>
      <sz val="8"/>
      <color theme="0" tint="-0.49998474074526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3E3E3"/>
        <bgColor indexed="64"/>
      </patternFill>
    </fill>
  </fills>
  <borders count="52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/>
      <top style="hair">
        <color indexed="64"/>
      </top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4">
    <xf numFmtId="0" fontId="0" fillId="0" borderId="0" xfId="0"/>
    <xf numFmtId="0" fontId="0" fillId="0" borderId="0" xfId="0" applyProtection="1"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4" fillId="0" borderId="0" xfId="0" applyFont="1" applyProtection="1">
      <protection hidden="1"/>
    </xf>
    <xf numFmtId="4" fontId="0" fillId="0" borderId="0" xfId="0" applyNumberFormat="1" applyProtection="1">
      <protection hidden="1"/>
    </xf>
    <xf numFmtId="1" fontId="6" fillId="0" borderId="0" xfId="0" applyNumberFormat="1" applyFont="1" applyProtection="1">
      <protection hidden="1"/>
    </xf>
    <xf numFmtId="1" fontId="5" fillId="0" borderId="0" xfId="0" quotePrefix="1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" fontId="5" fillId="0" borderId="0" xfId="0" applyNumberFormat="1" applyFont="1" applyBorder="1" applyAlignment="1" applyProtection="1">
      <alignment vertical="center"/>
      <protection hidden="1"/>
    </xf>
    <xf numFmtId="0" fontId="5" fillId="0" borderId="5" xfId="0" quotePrefix="1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Continuous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5" fillId="0" borderId="4" xfId="0" quotePrefix="1" applyFont="1" applyBorder="1" applyAlignment="1" applyProtection="1">
      <alignment horizontal="left" vertical="center"/>
      <protection hidden="1"/>
    </xf>
    <xf numFmtId="0" fontId="5" fillId="0" borderId="0" xfId="0" quotePrefix="1" applyFont="1" applyBorder="1" applyAlignment="1" applyProtection="1">
      <alignment horizontal="left" vertical="center"/>
      <protection hidden="1"/>
    </xf>
    <xf numFmtId="0" fontId="6" fillId="0" borderId="0" xfId="0" applyFont="1" applyProtection="1">
      <protection hidden="1"/>
    </xf>
    <xf numFmtId="166" fontId="2" fillId="0" borderId="5" xfId="0" applyNumberFormat="1" applyFont="1" applyBorder="1" applyAlignment="1" applyProtection="1">
      <alignment vertical="center"/>
      <protection locked="0"/>
    </xf>
    <xf numFmtId="166" fontId="2" fillId="0" borderId="6" xfId="0" applyNumberFormat="1" applyFont="1" applyBorder="1" applyAlignment="1" applyProtection="1">
      <alignment vertical="center"/>
      <protection locked="0"/>
    </xf>
    <xf numFmtId="166" fontId="2" fillId="0" borderId="3" xfId="0" applyNumberFormat="1" applyFont="1" applyBorder="1" applyAlignment="1" applyProtection="1">
      <alignment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1" fontId="5" fillId="0" borderId="3" xfId="0" applyNumberFormat="1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locked="0"/>
    </xf>
    <xf numFmtId="1" fontId="5" fillId="0" borderId="6" xfId="0" applyNumberFormat="1" applyFont="1" applyBorder="1" applyAlignment="1" applyProtection="1">
      <alignment horizontal="center" vertical="center"/>
      <protection locked="0"/>
    </xf>
    <xf numFmtId="1" fontId="5" fillId="0" borderId="3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hidden="1"/>
    </xf>
    <xf numFmtId="4" fontId="2" fillId="0" borderId="0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4" fontId="2" fillId="0" borderId="2" xfId="0" applyNumberFormat="1" applyFont="1" applyBorder="1" applyAlignment="1" applyProtection="1">
      <alignment horizontal="right" vertical="center"/>
      <protection hidden="1"/>
    </xf>
    <xf numFmtId="166" fontId="5" fillId="0" borderId="0" xfId="0" applyNumberFormat="1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locked="0"/>
    </xf>
    <xf numFmtId="4" fontId="2" fillId="0" borderId="6" xfId="0" applyNumberFormat="1" applyFont="1" applyBorder="1" applyAlignment="1" applyProtection="1">
      <alignment horizontal="right" vertical="center" indent="1"/>
      <protection hidden="1"/>
    </xf>
    <xf numFmtId="4" fontId="2" fillId="0" borderId="6" xfId="0" applyNumberFormat="1" applyFont="1" applyBorder="1" applyAlignment="1" applyProtection="1">
      <alignment horizontal="right" vertical="center" indent="1"/>
      <protection locked="0"/>
    </xf>
    <xf numFmtId="4" fontId="2" fillId="0" borderId="3" xfId="0" applyNumberFormat="1" applyFont="1" applyBorder="1" applyAlignment="1" applyProtection="1">
      <alignment horizontal="right" vertical="center" indent="1"/>
      <protection locked="0"/>
    </xf>
    <xf numFmtId="4" fontId="2" fillId="0" borderId="4" xfId="0" applyNumberFormat="1" applyFont="1" applyBorder="1" applyAlignment="1" applyProtection="1">
      <alignment horizontal="right" vertical="center" indent="1"/>
      <protection hidden="1"/>
    </xf>
    <xf numFmtId="4" fontId="2" fillId="2" borderId="4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49" fontId="2" fillId="0" borderId="5" xfId="0" applyNumberFormat="1" applyFont="1" applyBorder="1" applyAlignment="1" applyProtection="1">
      <alignment horizontal="center" vertical="center"/>
      <protection locked="0"/>
    </xf>
    <xf numFmtId="49" fontId="2" fillId="0" borderId="6" xfId="0" applyNumberFormat="1" applyFont="1" applyBorder="1" applyAlignment="1" applyProtection="1">
      <alignment horizontal="center" vertical="center"/>
      <protection locked="0"/>
    </xf>
    <xf numFmtId="49" fontId="2" fillId="0" borderId="3" xfId="0" applyNumberFormat="1" applyFont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166" fontId="2" fillId="0" borderId="6" xfId="0" applyNumberFormat="1" applyFont="1" applyBorder="1" applyAlignment="1" applyProtection="1">
      <alignment horizontal="left" vertical="center"/>
      <protection locked="0"/>
    </xf>
    <xf numFmtId="3" fontId="4" fillId="0" borderId="13" xfId="0" applyNumberFormat="1" applyFont="1" applyBorder="1" applyAlignment="1" applyProtection="1">
      <alignment horizontal="right" vertical="center" indent="1"/>
      <protection hidden="1"/>
    </xf>
    <xf numFmtId="3" fontId="4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9" xfId="0" applyNumberFormat="1" applyFont="1" applyBorder="1" applyAlignment="1" applyProtection="1">
      <alignment horizontal="right" vertical="center" indent="1"/>
      <protection hidden="1"/>
    </xf>
    <xf numFmtId="3" fontId="4" fillId="0" borderId="11" xfId="0" applyNumberFormat="1" applyFont="1" applyBorder="1" applyAlignment="1" applyProtection="1">
      <alignment horizontal="right" vertical="center" indent="1"/>
      <protection hidden="1"/>
    </xf>
    <xf numFmtId="3" fontId="5" fillId="0" borderId="17" xfId="0" applyNumberFormat="1" applyFont="1" applyBorder="1" applyAlignment="1" applyProtection="1">
      <alignment horizontal="right" vertical="center" indent="1"/>
      <protection hidden="1"/>
    </xf>
    <xf numFmtId="4" fontId="10" fillId="0" borderId="14" xfId="0" applyNumberFormat="1" applyFont="1" applyBorder="1" applyAlignment="1" applyProtection="1">
      <alignment horizontal="right" vertical="center" indent="1"/>
      <protection hidden="1"/>
    </xf>
    <xf numFmtId="3" fontId="5" fillId="0" borderId="18" xfId="0" applyNumberFormat="1" applyFont="1" applyBorder="1" applyAlignment="1" applyProtection="1">
      <alignment horizontal="right" vertical="center" indent="1"/>
      <protection hidden="1"/>
    </xf>
    <xf numFmtId="1" fontId="17" fillId="0" borderId="0" xfId="0" applyNumberFormat="1" applyFont="1" applyFill="1" applyBorder="1" applyAlignment="1" applyProtection="1">
      <alignment horizontal="left" vertical="center"/>
      <protection hidden="1"/>
    </xf>
    <xf numFmtId="0" fontId="18" fillId="0" borderId="4" xfId="0" applyFont="1" applyBorder="1" applyProtection="1">
      <protection hidden="1"/>
    </xf>
    <xf numFmtId="0" fontId="8" fillId="0" borderId="4" xfId="0" applyFont="1" applyBorder="1" applyProtection="1">
      <protection hidden="1"/>
    </xf>
    <xf numFmtId="0" fontId="1" fillId="0" borderId="4" xfId="0" applyFont="1" applyBorder="1" applyProtection="1">
      <protection hidden="1"/>
    </xf>
    <xf numFmtId="1" fontId="2" fillId="3" borderId="4" xfId="0" applyNumberFormat="1" applyFont="1" applyFill="1" applyBorder="1" applyAlignment="1" applyProtection="1">
      <alignment horizontal="center" vertical="center"/>
      <protection hidden="1"/>
    </xf>
    <xf numFmtId="4" fontId="10" fillId="0" borderId="7" xfId="0" applyNumberFormat="1" applyFont="1" applyBorder="1" applyAlignment="1" applyProtection="1">
      <alignment horizontal="right" vertical="center" indent="1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2" fillId="0" borderId="5" xfId="0" applyNumberFormat="1" applyFont="1" applyBorder="1" applyAlignment="1" applyProtection="1">
      <alignment horizontal="center"/>
      <protection hidden="1"/>
    </xf>
    <xf numFmtId="0" fontId="2" fillId="0" borderId="6" xfId="0" applyNumberFormat="1" applyFont="1" applyBorder="1" applyAlignment="1" applyProtection="1">
      <alignment horizontal="center"/>
      <protection hidden="1"/>
    </xf>
    <xf numFmtId="0" fontId="2" fillId="0" borderId="3" xfId="0" applyNumberFormat="1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10" fontId="2" fillId="0" borderId="9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right" vertical="center" indent="1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4" fontId="2" fillId="0" borderId="21" xfId="0" applyNumberFormat="1" applyFont="1" applyBorder="1" applyAlignment="1" applyProtection="1">
      <alignment horizontal="right" vertical="center" indent="1"/>
      <protection hidden="1"/>
    </xf>
    <xf numFmtId="166" fontId="9" fillId="3" borderId="0" xfId="0" applyNumberFormat="1" applyFont="1" applyFill="1" applyAlignment="1" applyProtection="1">
      <alignment horizontal="right" vertical="center" indent="1"/>
      <protection hidden="1"/>
    </xf>
    <xf numFmtId="4" fontId="2" fillId="0" borderId="7" xfId="0" applyNumberFormat="1" applyFont="1" applyBorder="1" applyAlignment="1" applyProtection="1">
      <alignment horizontal="right" vertical="center" indent="1"/>
      <protection hidden="1"/>
    </xf>
    <xf numFmtId="4" fontId="2" fillId="0" borderId="23" xfId="0" applyNumberFormat="1" applyFont="1" applyBorder="1" applyAlignment="1" applyProtection="1">
      <alignment horizontal="right" vertical="center" indent="1"/>
      <protection hidden="1"/>
    </xf>
    <xf numFmtId="4" fontId="2" fillId="0" borderId="24" xfId="0" applyNumberFormat="1" applyFont="1" applyBorder="1" applyAlignment="1" applyProtection="1">
      <alignment horizontal="right" vertical="center" indent="1"/>
      <protection hidden="1"/>
    </xf>
    <xf numFmtId="4" fontId="2" fillId="0" borderId="25" xfId="0" applyNumberFormat="1" applyFont="1" applyBorder="1" applyAlignment="1" applyProtection="1">
      <alignment horizontal="right" vertical="center" indent="1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righ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170" fontId="2" fillId="0" borderId="7" xfId="0" applyNumberFormat="1" applyFont="1" applyBorder="1" applyAlignment="1" applyProtection="1">
      <alignment vertical="center"/>
      <protection hidden="1"/>
    </xf>
    <xf numFmtId="0" fontId="3" fillId="3" borderId="30" xfId="0" applyFont="1" applyFill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horizontal="left" vertical="center" indent="1"/>
      <protection hidden="1"/>
    </xf>
    <xf numFmtId="0" fontId="9" fillId="3" borderId="0" xfId="0" applyFont="1" applyFill="1" applyAlignment="1" applyProtection="1">
      <alignment horizontal="left" vertical="center" indent="1"/>
      <protection hidden="1"/>
    </xf>
    <xf numFmtId="0" fontId="6" fillId="3" borderId="0" xfId="0" applyFont="1" applyFill="1" applyAlignment="1" applyProtection="1">
      <alignment horizontal="left" vertical="center" indent="1"/>
      <protection hidden="1"/>
    </xf>
    <xf numFmtId="0" fontId="1" fillId="3" borderId="0" xfId="0" applyFont="1" applyFill="1" applyProtection="1">
      <protection hidden="1"/>
    </xf>
    <xf numFmtId="166" fontId="5" fillId="3" borderId="9" xfId="0" applyNumberFormat="1" applyFont="1" applyFill="1" applyBorder="1" applyAlignment="1" applyProtection="1">
      <alignment vertical="center"/>
      <protection hidden="1"/>
    </xf>
    <xf numFmtId="0" fontId="8" fillId="3" borderId="10" xfId="0" applyFont="1" applyFill="1" applyBorder="1" applyProtection="1">
      <protection hidden="1"/>
    </xf>
    <xf numFmtId="166" fontId="5" fillId="3" borderId="10" xfId="0" applyNumberFormat="1" applyFont="1" applyFill="1" applyBorder="1" applyAlignment="1" applyProtection="1">
      <alignment vertical="center"/>
      <protection hidden="1"/>
    </xf>
    <xf numFmtId="0" fontId="5" fillId="3" borderId="7" xfId="0" applyFont="1" applyFill="1" applyBorder="1" applyAlignment="1" applyProtection="1">
      <alignment vertical="center"/>
      <protection hidden="1"/>
    </xf>
    <xf numFmtId="167" fontId="2" fillId="0" borderId="9" xfId="0" applyNumberFormat="1" applyFont="1" applyBorder="1" applyAlignment="1" applyProtection="1">
      <alignment horizontal="center" vertical="center"/>
      <protection hidden="1"/>
    </xf>
    <xf numFmtId="167" fontId="6" fillId="3" borderId="0" xfId="2" applyNumberFormat="1" applyFont="1" applyFill="1" applyAlignment="1" applyProtection="1">
      <alignment horizontal="center" vertical="center"/>
      <protection hidden="1"/>
    </xf>
    <xf numFmtId="10" fontId="10" fillId="0" borderId="4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2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10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4" fontId="5" fillId="3" borderId="4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NumberFormat="1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vertical="center"/>
      <protection hidden="1"/>
    </xf>
    <xf numFmtId="1" fontId="17" fillId="0" borderId="0" xfId="0" applyNumberFormat="1" applyFont="1" applyFill="1" applyBorder="1" applyAlignment="1" applyProtection="1">
      <alignment horizontal="center" vertical="center"/>
      <protection hidden="1"/>
    </xf>
    <xf numFmtId="1" fontId="10" fillId="3" borderId="4" xfId="0" applyNumberFormat="1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Border="1" applyAlignment="1" applyProtection="1">
      <alignment horizontal="right" vertical="center" indent="1"/>
      <protection hidden="1"/>
    </xf>
    <xf numFmtId="3" fontId="2" fillId="0" borderId="4" xfId="0" applyNumberFormat="1" applyFont="1" applyBorder="1" applyAlignment="1" applyProtection="1">
      <alignment horizontal="right" vertical="center" indent="1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21" fillId="0" borderId="0" xfId="0" quotePrefix="1" applyFont="1" applyBorder="1" applyAlignment="1" applyProtection="1">
      <alignment vertical="center" wrapText="1"/>
      <protection hidden="1"/>
    </xf>
    <xf numFmtId="1" fontId="5" fillId="0" borderId="0" xfId="0" quotePrefix="1" applyNumberFormat="1" applyFont="1" applyBorder="1" applyAlignment="1" applyProtection="1">
      <alignment horizontal="left" vertical="center" indent="1"/>
      <protection hidden="1"/>
    </xf>
    <xf numFmtId="1" fontId="5" fillId="0" borderId="0" xfId="0" applyNumberFormat="1" applyFont="1" applyBorder="1" applyAlignment="1" applyProtection="1">
      <alignment horizontal="left" vertical="center" indent="1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20" xfId="0" applyFont="1" applyBorder="1" applyAlignment="1" applyProtection="1">
      <alignment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1" fontId="13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5" xfId="0" applyNumberFormat="1" applyFont="1" applyBorder="1" applyAlignment="1" applyProtection="1">
      <alignment vertical="center"/>
      <protection hidden="1"/>
    </xf>
    <xf numFmtId="0" fontId="8" fillId="0" borderId="6" xfId="0" applyFont="1" applyBorder="1" applyAlignment="1" applyProtection="1">
      <alignment vertical="center"/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8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8" fillId="0" borderId="6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8" fillId="0" borderId="3" xfId="0" applyFont="1" applyBorder="1" applyProtection="1">
      <protection hidden="1"/>
    </xf>
    <xf numFmtId="0" fontId="2" fillId="0" borderId="3" xfId="0" applyFont="1" applyBorder="1" applyProtection="1">
      <protection hidden="1"/>
    </xf>
    <xf numFmtId="0" fontId="8" fillId="0" borderId="3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23" fillId="0" borderId="33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2" fillId="3" borderId="0" xfId="0" applyNumberFormat="1" applyFont="1" applyFill="1" applyAlignment="1" applyProtection="1">
      <alignment horizontal="center" vertical="center"/>
      <protection locked="0" hidden="1"/>
    </xf>
    <xf numFmtId="49" fontId="5" fillId="0" borderId="5" xfId="0" applyNumberFormat="1" applyFont="1" applyBorder="1" applyAlignment="1" applyProtection="1">
      <alignment horizontal="center" vertical="center"/>
      <protection locked="0" hidden="1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49" fontId="5" fillId="0" borderId="3" xfId="0" applyNumberFormat="1" applyFont="1" applyBorder="1" applyAlignment="1" applyProtection="1">
      <alignment horizontal="center" vertical="center"/>
      <protection locked="0" hidden="1"/>
    </xf>
    <xf numFmtId="10" fontId="2" fillId="0" borderId="7" xfId="0" applyNumberFormat="1" applyFont="1" applyFill="1" applyBorder="1" applyAlignment="1" applyProtection="1">
      <alignment horizontal="right" vertical="center" indent="1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1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26" fillId="4" borderId="0" xfId="0" applyFont="1" applyFill="1" applyAlignment="1">
      <alignment horizontal="right" vertical="center" indent="1"/>
    </xf>
    <xf numFmtId="1" fontId="29" fillId="0" borderId="0" xfId="0" applyNumberFormat="1" applyFont="1" applyBorder="1" applyAlignment="1" applyProtection="1">
      <alignment horizontal="center" vertical="center"/>
      <protection hidden="1"/>
    </xf>
    <xf numFmtId="1" fontId="28" fillId="0" borderId="0" xfId="0" applyNumberFormat="1" applyFont="1" applyAlignment="1" applyProtection="1">
      <alignment vertical="center"/>
      <protection hidden="1"/>
    </xf>
    <xf numFmtId="3" fontId="1" fillId="0" borderId="8" xfId="0" applyNumberFormat="1" applyFont="1" applyBorder="1" applyAlignment="1" applyProtection="1">
      <alignment horizontal="right" vertical="center" indent="1"/>
      <protection hidden="1"/>
    </xf>
    <xf numFmtId="3" fontId="1" fillId="0" borderId="48" xfId="0" applyNumberFormat="1" applyFont="1" applyBorder="1" applyAlignment="1" applyProtection="1">
      <alignment horizontal="righ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3" fontId="1" fillId="0" borderId="41" xfId="0" applyNumberFormat="1" applyFont="1" applyBorder="1" applyAlignment="1" applyProtection="1">
      <alignment horizontal="right" vertical="center" indent="1"/>
      <protection hidden="1"/>
    </xf>
    <xf numFmtId="0" fontId="6" fillId="4" borderId="49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vertical="center"/>
      <protection hidden="1"/>
    </xf>
    <xf numFmtId="0" fontId="25" fillId="0" borderId="19" xfId="0" applyFont="1" applyBorder="1" applyAlignment="1" applyProtection="1">
      <alignment vertical="center"/>
      <protection hidden="1"/>
    </xf>
    <xf numFmtId="0" fontId="25" fillId="0" borderId="15" xfId="0" applyFont="1" applyBorder="1" applyAlignment="1" applyProtection="1">
      <alignment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3" fillId="0" borderId="15" xfId="0" applyFont="1" applyBorder="1" applyAlignment="1" applyProtection="1">
      <alignment vertical="center"/>
      <protection hidden="1"/>
    </xf>
    <xf numFmtId="186" fontId="11" fillId="0" borderId="0" xfId="0" applyNumberFormat="1" applyFont="1" applyBorder="1" applyAlignment="1" applyProtection="1">
      <alignment horizontal="right" vertical="center" indent="1"/>
      <protection hidden="1"/>
    </xf>
    <xf numFmtId="4" fontId="2" fillId="0" borderId="9" xfId="0" applyNumberFormat="1" applyFont="1" applyBorder="1" applyAlignment="1" applyProtection="1">
      <alignment horizontal="right" vertical="center" indent="1"/>
      <protection hidden="1"/>
    </xf>
    <xf numFmtId="4" fontId="2" fillId="0" borderId="38" xfId="0" applyNumberFormat="1" applyFont="1" applyBorder="1" applyAlignment="1" applyProtection="1">
      <alignment horizontal="right" vertical="center" indent="1"/>
      <protection hidden="1"/>
    </xf>
    <xf numFmtId="4" fontId="2" fillId="0" borderId="36" xfId="0" applyNumberFormat="1" applyFont="1" applyBorder="1" applyAlignment="1" applyProtection="1">
      <alignment horizontal="right" vertical="center" indent="1"/>
      <protection hidden="1"/>
    </xf>
    <xf numFmtId="4" fontId="2" fillId="0" borderId="50" xfId="0" applyNumberFormat="1" applyFont="1" applyBorder="1" applyAlignment="1" applyProtection="1">
      <alignment horizontal="right" vertical="center" indent="1"/>
      <protection hidden="1"/>
    </xf>
    <xf numFmtId="4" fontId="2" fillId="0" borderId="39" xfId="0" applyNumberFormat="1" applyFont="1" applyBorder="1" applyAlignment="1" applyProtection="1">
      <alignment horizontal="right" vertical="center" indent="1"/>
      <protection hidden="1"/>
    </xf>
    <xf numFmtId="0" fontId="2" fillId="0" borderId="19" xfId="0" applyFont="1" applyBorder="1" applyAlignment="1" applyProtection="1">
      <alignment horizontal="left" vertical="center"/>
      <protection locked="0"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49" fontId="3" fillId="0" borderId="6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3" fillId="0" borderId="29" xfId="0" applyFont="1" applyBorder="1" applyAlignment="1" applyProtection="1">
      <alignment horizontal="center" vertical="center"/>
      <protection hidden="1"/>
    </xf>
    <xf numFmtId="0" fontId="3" fillId="0" borderId="34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0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horizontal="center" vertical="center"/>
      <protection hidden="1"/>
    </xf>
    <xf numFmtId="0" fontId="3" fillId="0" borderId="35" xfId="0" applyFont="1" applyBorder="1" applyAlignment="1" applyProtection="1">
      <alignment horizontal="center" vertical="center"/>
      <protection hidden="1"/>
    </xf>
    <xf numFmtId="3" fontId="5" fillId="0" borderId="13" xfId="0" applyNumberFormat="1" applyFont="1" applyBorder="1" applyAlignment="1" applyProtection="1">
      <alignment horizontal="right" vertical="center" indent="1"/>
      <protection hidden="1"/>
    </xf>
    <xf numFmtId="3" fontId="5" fillId="0" borderId="4" xfId="0" applyNumberFormat="1" applyFont="1" applyBorder="1" applyAlignment="1" applyProtection="1">
      <alignment horizontal="right" vertical="center" indent="1"/>
      <protection hidden="1"/>
    </xf>
    <xf numFmtId="3" fontId="5" fillId="0" borderId="11" xfId="0" applyNumberFormat="1" applyFont="1" applyBorder="1" applyAlignment="1" applyProtection="1">
      <alignment horizontal="right" vertical="center" indent="1"/>
      <protection hidden="1"/>
    </xf>
    <xf numFmtId="0" fontId="24" fillId="0" borderId="0" xfId="0" applyFont="1" applyAlignment="1" applyProtection="1">
      <alignment horizontal="left" vertical="center" indent="1"/>
      <protection hidden="1"/>
    </xf>
    <xf numFmtId="0" fontId="18" fillId="0" borderId="24" xfId="0" applyFont="1" applyBorder="1" applyProtection="1">
      <protection hidden="1"/>
    </xf>
    <xf numFmtId="0" fontId="18" fillId="0" borderId="7" xfId="0" applyFont="1" applyBorder="1" applyProtection="1"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26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2" fontId="10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10" fillId="0" borderId="9" xfId="0" applyFont="1" applyBorder="1" applyAlignment="1" applyProtection="1">
      <alignment horizontal="left" vertical="center" indent="1"/>
      <protection hidden="1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0" fillId="0" borderId="7" xfId="0" applyFont="1" applyBorder="1" applyAlignment="1" applyProtection="1">
      <alignment horizontal="left" vertical="center" indent="1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0" fillId="4" borderId="41" xfId="0" applyFill="1" applyBorder="1" applyAlignment="1" applyProtection="1">
      <alignment horizontal="left" vertical="center" wrapText="1" indent="1"/>
      <protection hidden="1"/>
    </xf>
    <xf numFmtId="0" fontId="0" fillId="4" borderId="8" xfId="0" applyFill="1" applyBorder="1" applyAlignment="1" applyProtection="1">
      <alignment horizontal="left" vertical="center" wrapText="1" indent="1"/>
      <protection hidden="1"/>
    </xf>
    <xf numFmtId="0" fontId="6" fillId="4" borderId="46" xfId="0" applyFont="1" applyFill="1" applyBorder="1" applyAlignment="1" applyProtection="1">
      <alignment horizontal="center" vertical="center"/>
      <protection hidden="1"/>
    </xf>
    <xf numFmtId="0" fontId="6" fillId="4" borderId="47" xfId="0" applyFont="1" applyFill="1" applyBorder="1" applyAlignment="1" applyProtection="1">
      <alignment horizontal="center" vertical="center"/>
      <protection hidden="1"/>
    </xf>
    <xf numFmtId="1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5" xfId="0" applyNumberFormat="1" applyFont="1" applyBorder="1" applyAlignment="1" applyProtection="1">
      <alignment horizontal="center" vertical="center"/>
      <protection hidden="1"/>
    </xf>
    <xf numFmtId="3" fontId="2" fillId="0" borderId="3" xfId="0" applyNumberFormat="1" applyFont="1" applyBorder="1" applyAlignment="1" applyProtection="1">
      <alignment horizontal="center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hidden="1"/>
    </xf>
    <xf numFmtId="4" fontId="2" fillId="0" borderId="3" xfId="0" applyNumberFormat="1" applyFont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" fillId="4" borderId="48" xfId="0" applyFont="1" applyFill="1" applyBorder="1" applyAlignment="1" applyProtection="1">
      <alignment horizontal="left" vertical="center" wrapText="1" indent="1"/>
      <protection hidden="1"/>
    </xf>
    <xf numFmtId="0" fontId="0" fillId="4" borderId="48" xfId="0" applyFill="1" applyBorder="1" applyAlignment="1" applyProtection="1">
      <alignment horizontal="left" vertical="center" wrapText="1" inden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4" borderId="40" xfId="0" applyFill="1" applyBorder="1" applyAlignment="1" applyProtection="1">
      <alignment horizontal="left" vertical="center" wrapText="1" indent="1"/>
      <protection hidden="1"/>
    </xf>
    <xf numFmtId="1" fontId="5" fillId="0" borderId="4" xfId="0" applyNumberFormat="1" applyFont="1" applyBorder="1" applyAlignment="1" applyProtection="1">
      <alignment horizontal="center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1" fontId="5" fillId="0" borderId="7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21" fillId="0" borderId="0" xfId="0" quotePrefix="1" applyFont="1" applyBorder="1" applyAlignment="1" applyProtection="1">
      <alignment horizontal="left" vertical="center" wrapText="1" indent="1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6" xfId="0" applyNumberFormat="1" applyFont="1" applyBorder="1" applyAlignment="1" applyProtection="1">
      <alignment horizontal="center" vertical="center" textRotation="90"/>
      <protection hidden="1"/>
    </xf>
    <xf numFmtId="1" fontId="5" fillId="0" borderId="3" xfId="0" applyNumberFormat="1" applyFont="1" applyBorder="1" applyAlignment="1" applyProtection="1">
      <alignment horizontal="center" vertical="center" textRotation="90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5" xfId="0" applyNumberFormat="1" applyFont="1" applyBorder="1" applyAlignment="1" applyProtection="1">
      <alignment horizontal="center" vertical="center"/>
      <protection locked="0"/>
    </xf>
    <xf numFmtId="1" fontId="5" fillId="0" borderId="29" xfId="0" applyNumberFormat="1" applyFont="1" applyBorder="1" applyAlignment="1" applyProtection="1">
      <alignment vertical="center"/>
      <protection hidden="1"/>
    </xf>
    <xf numFmtId="1" fontId="5" fillId="0" borderId="20" xfId="0" applyNumberFormat="1" applyFont="1" applyBorder="1" applyAlignment="1" applyProtection="1">
      <alignment vertical="center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hidden="1"/>
    </xf>
    <xf numFmtId="0" fontId="5" fillId="0" borderId="1" xfId="0" applyNumberFormat="1" applyFont="1" applyBorder="1" applyAlignment="1" applyProtection="1">
      <alignment horizontal="center" vertical="center"/>
      <protection locked="0" hidden="1"/>
    </xf>
    <xf numFmtId="0" fontId="5" fillId="0" borderId="15" xfId="0" applyNumberFormat="1" applyFont="1" applyBorder="1" applyAlignment="1" applyProtection="1">
      <alignment horizontal="center" vertical="center"/>
      <protection locked="0" hidden="1"/>
    </xf>
    <xf numFmtId="0" fontId="2" fillId="3" borderId="9" xfId="0" applyFont="1" applyFill="1" applyBorder="1" applyAlignment="1" applyProtection="1">
      <alignment horizontal="left" vertical="center" indent="1"/>
      <protection hidden="1"/>
    </xf>
    <xf numFmtId="0" fontId="2" fillId="3" borderId="10" xfId="0" applyFont="1" applyFill="1" applyBorder="1" applyAlignment="1" applyProtection="1">
      <alignment horizontal="left" vertical="center" indent="1"/>
      <protection hidden="1"/>
    </xf>
    <xf numFmtId="0" fontId="2" fillId="3" borderId="7" xfId="0" applyFont="1" applyFill="1" applyBorder="1" applyAlignment="1" applyProtection="1">
      <alignment horizontal="left" vertical="center" indent="1"/>
      <protection hidden="1"/>
    </xf>
    <xf numFmtId="1" fontId="2" fillId="3" borderId="5" xfId="0" applyNumberFormat="1" applyFont="1" applyFill="1" applyBorder="1" applyAlignment="1" applyProtection="1">
      <alignment horizontal="center" vertical="center"/>
      <protection hidden="1"/>
    </xf>
    <xf numFmtId="1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left" vertical="center" indent="1"/>
      <protection hidden="1"/>
    </xf>
    <xf numFmtId="0" fontId="2" fillId="0" borderId="10" xfId="0" applyFont="1" applyBorder="1" applyAlignment="1" applyProtection="1">
      <alignment horizontal="left" vertical="center" indent="1"/>
      <protection hidden="1"/>
    </xf>
    <xf numFmtId="0" fontId="2" fillId="0" borderId="7" xfId="0" applyFont="1" applyBorder="1" applyAlignment="1" applyProtection="1">
      <alignment horizontal="left" vertical="center" indent="1"/>
      <protection hidden="1"/>
    </xf>
    <xf numFmtId="0" fontId="6" fillId="0" borderId="34" xfId="0" quotePrefix="1" applyFont="1" applyBorder="1" applyAlignment="1" applyProtection="1">
      <alignment horizontal="right" textRotation="180"/>
      <protection hidden="1"/>
    </xf>
    <xf numFmtId="0" fontId="6" fillId="0" borderId="34" xfId="0" applyFont="1" applyBorder="1" applyAlignment="1" applyProtection="1">
      <alignment horizontal="right" textRotation="180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32" xfId="0" applyFont="1" applyBorder="1" applyAlignment="1" applyProtection="1">
      <alignment horizontal="center" vertical="center"/>
      <protection hidden="1"/>
    </xf>
    <xf numFmtId="0" fontId="27" fillId="0" borderId="16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vertical="center"/>
      <protection hidden="1"/>
    </xf>
    <xf numFmtId="0" fontId="3" fillId="3" borderId="11" xfId="0" applyFont="1" applyFill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3" fillId="0" borderId="10" xfId="0" applyFont="1" applyBorder="1" applyAlignment="1" applyProtection="1">
      <alignment horizontal="left" vertical="center" wrapText="1"/>
      <protection hidden="1"/>
    </xf>
    <xf numFmtId="0" fontId="3" fillId="0" borderId="4" xfId="0" applyFont="1" applyBorder="1" applyAlignment="1" applyProtection="1">
      <alignment vertical="center" wrapText="1"/>
      <protection hidden="1"/>
    </xf>
    <xf numFmtId="0" fontId="3" fillId="0" borderId="7" xfId="0" applyFont="1" applyBorder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horizontal="left" vertical="center" indent="1"/>
      <protection hidden="1"/>
    </xf>
    <xf numFmtId="0" fontId="3" fillId="0" borderId="7" xfId="0" applyFont="1" applyBorder="1" applyAlignment="1" applyProtection="1">
      <alignment horizontal="left" vertical="center" indent="1"/>
      <protection hidden="1"/>
    </xf>
    <xf numFmtId="0" fontId="2" fillId="0" borderId="10" xfId="0" applyFont="1" applyFill="1" applyBorder="1" applyAlignment="1" applyProtection="1">
      <alignment horizontal="left" vertical="center" indent="1"/>
      <protection hidden="1"/>
    </xf>
    <xf numFmtId="0" fontId="0" fillId="0" borderId="10" xfId="0" applyFill="1" applyBorder="1"/>
    <xf numFmtId="0" fontId="0" fillId="0" borderId="7" xfId="0" applyFill="1" applyBorder="1"/>
    <xf numFmtId="0" fontId="0" fillId="0" borderId="4" xfId="0" applyBorder="1" applyProtection="1"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10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43" xfId="0" applyFont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4" fontId="19" fillId="0" borderId="33" xfId="0" applyNumberFormat="1" applyFont="1" applyFill="1" applyBorder="1" applyAlignment="1" applyProtection="1">
      <alignment horizontal="center" vertical="center"/>
      <protection hidden="1"/>
    </xf>
    <xf numFmtId="4" fontId="19" fillId="0" borderId="2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left" vertical="center" wrapText="1" indent="1"/>
      <protection hidden="1"/>
    </xf>
    <xf numFmtId="0" fontId="13" fillId="0" borderId="9" xfId="0" applyFont="1" applyBorder="1" applyAlignment="1" applyProtection="1">
      <alignment horizontal="left" vertical="center" wrapText="1" indent="1"/>
      <protection hidden="1"/>
    </xf>
    <xf numFmtId="0" fontId="16" fillId="0" borderId="9" xfId="0" applyFont="1" applyBorder="1" applyAlignment="1" applyProtection="1">
      <alignment horizontal="right" vertical="center" indent="1"/>
      <protection hidden="1"/>
    </xf>
    <xf numFmtId="0" fontId="16" fillId="0" borderId="10" xfId="0" applyFont="1" applyBorder="1" applyAlignment="1" applyProtection="1">
      <alignment horizontal="right" vertical="center" indent="1"/>
      <protection hidden="1"/>
    </xf>
    <xf numFmtId="0" fontId="3" fillId="0" borderId="29" xfId="0" applyFont="1" applyBorder="1" applyAlignment="1" applyProtection="1">
      <alignment horizontal="left" vertical="center" wrapText="1" indent="1"/>
      <protection hidden="1"/>
    </xf>
    <xf numFmtId="0" fontId="3" fillId="0" borderId="33" xfId="0" applyFont="1" applyBorder="1" applyAlignment="1" applyProtection="1">
      <alignment horizontal="left" vertical="center" indent="1"/>
      <protection hidden="1"/>
    </xf>
    <xf numFmtId="0" fontId="3" fillId="0" borderId="20" xfId="0" applyFont="1" applyBorder="1" applyAlignment="1" applyProtection="1">
      <alignment horizontal="left" vertical="center" indent="1"/>
      <protection hidden="1"/>
    </xf>
    <xf numFmtId="0" fontId="3" fillId="0" borderId="18" xfId="0" applyFont="1" applyBorder="1" applyAlignment="1" applyProtection="1">
      <alignment horizontal="left" vertical="center" wrapText="1" indent="1"/>
      <protection hidden="1"/>
    </xf>
    <xf numFmtId="0" fontId="3" fillId="0" borderId="32" xfId="0" applyFont="1" applyBorder="1" applyAlignment="1" applyProtection="1">
      <alignment horizontal="left" vertical="center" indent="1"/>
      <protection hidden="1"/>
    </xf>
    <xf numFmtId="0" fontId="3" fillId="0" borderId="16" xfId="0" applyFont="1" applyBorder="1" applyAlignment="1" applyProtection="1">
      <alignment horizontal="left" vertical="center" indent="1"/>
      <protection hidden="1"/>
    </xf>
    <xf numFmtId="0" fontId="3" fillId="0" borderId="29" xfId="0" applyFont="1" applyBorder="1" applyAlignment="1" applyProtection="1">
      <alignment horizontal="left" vertical="center" indent="1"/>
      <protection hidden="1"/>
    </xf>
    <xf numFmtId="0" fontId="3" fillId="0" borderId="9" xfId="0" applyFont="1" applyBorder="1" applyAlignment="1" applyProtection="1">
      <alignment horizontal="left" vertical="center" wrapText="1" indent="1"/>
      <protection hidden="1"/>
    </xf>
    <xf numFmtId="0" fontId="3" fillId="0" borderId="10" xfId="0" applyFont="1" applyBorder="1" applyAlignment="1" applyProtection="1">
      <alignment horizontal="left" vertical="center" wrapText="1" indent="1"/>
      <protection hidden="1"/>
    </xf>
    <xf numFmtId="0" fontId="3" fillId="0" borderId="7" xfId="0" applyFont="1" applyBorder="1" applyAlignment="1" applyProtection="1">
      <alignment horizontal="left" vertical="center" wrapText="1" indent="1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3" borderId="11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left" vertical="center" indent="1"/>
      <protection hidden="1"/>
    </xf>
    <xf numFmtId="9" fontId="16" fillId="0" borderId="6" xfId="0" applyNumberFormat="1" applyFont="1" applyBorder="1" applyAlignment="1" applyProtection="1">
      <alignment horizontal="center" vertical="center"/>
      <protection hidden="1"/>
    </xf>
    <xf numFmtId="9" fontId="16" fillId="0" borderId="3" xfId="0" applyNumberFormat="1" applyFont="1" applyBorder="1" applyAlignment="1" applyProtection="1">
      <alignment horizontal="center" vertical="center"/>
      <protection hidden="1"/>
    </xf>
    <xf numFmtId="0" fontId="3" fillId="0" borderId="22" xfId="0" applyFont="1" applyBorder="1" applyAlignment="1" applyProtection="1">
      <alignment horizontal="left" vertical="center" indent="1"/>
      <protection hidden="1"/>
    </xf>
    <xf numFmtId="0" fontId="3" fillId="0" borderId="45" xfId="0" applyFont="1" applyBorder="1" applyAlignment="1" applyProtection="1">
      <alignment horizontal="left" vertical="center" indent="1"/>
      <protection hidden="1"/>
    </xf>
    <xf numFmtId="0" fontId="3" fillId="0" borderId="37" xfId="0" applyFont="1" applyBorder="1" applyAlignment="1" applyProtection="1">
      <alignment horizontal="left" vertical="center" indent="1"/>
      <protection hidden="1"/>
    </xf>
    <xf numFmtId="0" fontId="6" fillId="0" borderId="0" xfId="0" quotePrefix="1" applyFont="1" applyBorder="1" applyAlignment="1" applyProtection="1">
      <alignment horizontal="right" vertical="center" indent="1"/>
      <protection locked="0" hidden="1"/>
    </xf>
  </cellXfs>
  <cellStyles count="3">
    <cellStyle name="Euro" xfId="1"/>
    <cellStyle name="Prozent" xfId="2" builtinId="5"/>
    <cellStyle name="Standard" xfId="0" builtinId="0"/>
  </cellStyles>
  <dxfs count="294">
    <dxf>
      <font>
        <condense val="0"/>
        <extend val="0"/>
        <color auto="1"/>
      </font>
      <fill>
        <patternFill>
          <bgColor indexed="47"/>
        </patternFill>
      </fill>
      <border>
        <left style="hair">
          <color indexed="64"/>
        </left>
        <right style="hair">
          <color indexed="64"/>
        </right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font>
        <color rgb="FFFF0000"/>
      </font>
      <fill>
        <patternFill>
          <bgColor theme="0" tint="-0.14996795556505021"/>
        </patternFill>
      </fill>
    </dxf>
    <dxf>
      <numFmt numFmtId="13" formatCode="0%"/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 degree="270">
          <stop position="0">
            <color theme="0"/>
          </stop>
          <stop position="1">
            <color rgb="FFFF5050"/>
          </stop>
        </gradient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gradientFill degree="90">
          <stop position="0">
            <color theme="0"/>
          </stop>
          <stop position="1">
            <color rgb="FFFF505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ill>
        <gradientFill>
          <stop position="0">
            <color theme="0"/>
          </stop>
          <stop position="0.5">
            <color rgb="FFFF5050"/>
          </stop>
          <stop position="1">
            <color theme="0"/>
          </stop>
        </gradientFill>
      </fill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auto="1"/>
      </font>
      <border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border>
        <left/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808080"/>
      <color rgb="FFE3E3E3"/>
      <color rgb="FFC0C0C0"/>
      <color rgb="FFFF6464"/>
      <color rgb="FFFF0000"/>
      <color rgb="FF008000"/>
      <color rgb="FFFF505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outlinePr showOutlineSymbols="0"/>
  </sheetPr>
  <dimension ref="A1:N15"/>
  <sheetViews>
    <sheetView showGridLines="0" showRowColHeaders="0" showZeros="0" showOutlineSymbols="0" topLeftCell="A14" workbookViewId="0">
      <selection sqref="A1:G1"/>
    </sheetView>
  </sheetViews>
  <sheetFormatPr baseColWidth="10" defaultColWidth="11.28515625" defaultRowHeight="12.75" customHeight="1" x14ac:dyDescent="0.2"/>
  <cols>
    <col min="1" max="2" width="15.7109375" style="1" customWidth="1"/>
    <col min="3" max="7" width="13.28515625" style="1" customWidth="1"/>
    <col min="8" max="9" width="11.28515625" style="1"/>
    <col min="10" max="14" width="0" style="1" hidden="1" customWidth="1"/>
    <col min="15" max="16384" width="11.28515625" style="1"/>
  </cols>
  <sheetData>
    <row r="1" spans="1:14" ht="21" customHeight="1" x14ac:dyDescent="0.2">
      <c r="A1" s="233" t="s">
        <v>113</v>
      </c>
      <c r="B1" s="233"/>
      <c r="C1" s="233"/>
      <c r="D1" s="233"/>
      <c r="E1" s="233"/>
      <c r="F1" s="233"/>
      <c r="G1" s="233"/>
      <c r="J1" s="222" t="s">
        <v>103</v>
      </c>
      <c r="K1" s="222"/>
      <c r="L1" s="224">
        <f>Finanzierungsplan!P18</f>
        <v>2</v>
      </c>
      <c r="M1" s="222" t="str">
        <f>N3</f>
        <v>Forschungs-einrichtung</v>
      </c>
      <c r="N1" s="226" t="str">
        <f>Finanzierungsplan!M3</f>
        <v>nein</v>
      </c>
    </row>
    <row r="2" spans="1:14" ht="21" customHeight="1" x14ac:dyDescent="0.2">
      <c r="A2" s="233" t="str">
        <f>IF(OR($L$1&lt;&gt;1,$N$1&lt;&gt;"ja"),IF(LOOKUP($L$1,$J$4:$M$4,$J15:$M15)="","",LOOKUP($L$1,$J$4:$M$4,$J15:$M15)),IF($N15="","",$N15))</f>
        <v>(Durchführbarkeitsstudien)</v>
      </c>
      <c r="B2" s="233"/>
      <c r="C2" s="233"/>
      <c r="D2" s="233"/>
      <c r="E2" s="233"/>
      <c r="F2" s="233"/>
      <c r="G2" s="233"/>
      <c r="J2" s="223"/>
      <c r="K2" s="223"/>
      <c r="L2" s="225"/>
      <c r="M2" s="223"/>
      <c r="N2" s="227"/>
    </row>
    <row r="3" spans="1:14" ht="42" customHeight="1" x14ac:dyDescent="0.2">
      <c r="J3" s="228" t="s">
        <v>70</v>
      </c>
      <c r="K3" s="229"/>
      <c r="L3" s="229"/>
      <c r="M3" s="230"/>
      <c r="N3" s="222" t="s">
        <v>81</v>
      </c>
    </row>
    <row r="4" spans="1:14" ht="21" customHeight="1" thickBot="1" x14ac:dyDescent="0.25">
      <c r="A4" s="220" t="s">
        <v>101</v>
      </c>
      <c r="B4" s="221"/>
      <c r="C4" s="171">
        <f>'Anlage 4'!A6</f>
        <v>0</v>
      </c>
      <c r="D4" s="171">
        <f>C4+1</f>
        <v>1</v>
      </c>
      <c r="E4" s="171">
        <f>D4+1</f>
        <v>2</v>
      </c>
      <c r="F4" s="171">
        <f>E4+1</f>
        <v>3</v>
      </c>
      <c r="G4" s="171" t="s">
        <v>10</v>
      </c>
      <c r="J4" s="167">
        <v>1</v>
      </c>
      <c r="K4" s="167">
        <v>2</v>
      </c>
      <c r="L4" s="167">
        <v>4</v>
      </c>
      <c r="M4" s="167">
        <v>5</v>
      </c>
      <c r="N4" s="223"/>
    </row>
    <row r="5" spans="1:14" ht="30" customHeight="1" x14ac:dyDescent="0.2">
      <c r="A5" s="218" t="str">
        <f t="shared" ref="A5:A14" si="0">IF(OR($L$1&lt;&gt;1,$N$1&lt;&gt;"ja"),IF(LOOKUP($L$1,$J$4:$M$4,$J5:$M5)="","",LOOKUP($L$1,$J$4:$M$4,$J5:$M5)),IF($N5="","",$N5))</f>
        <v>Personalausgaben</v>
      </c>
      <c r="B5" s="218"/>
      <c r="C5" s="170">
        <f>IF(ISERROR(ohne!N1053),#REF!+#REF!,ohne!N1053)</f>
        <v>0</v>
      </c>
      <c r="D5" s="170">
        <f>IF(ISERROR(ohne!O1053),#REF!+#REF!,ohne!O1053)</f>
        <v>0</v>
      </c>
      <c r="E5" s="170">
        <f>IF(ISERROR(ohne!P1053),#REF!+#REF!,ohne!P1053)</f>
        <v>0</v>
      </c>
      <c r="F5" s="170">
        <f>IF(ISERROR(ohne!Q1053),#REF!+#REF!,ohne!Q1053)</f>
        <v>0</v>
      </c>
      <c r="G5" s="170">
        <f>IF(ISERROR(ohne!R1053),#REF!+#REF!,ohne!R1053)</f>
        <v>0</v>
      </c>
      <c r="J5" s="168" t="s">
        <v>104</v>
      </c>
      <c r="K5" s="168" t="s">
        <v>104</v>
      </c>
      <c r="L5" s="168" t="s">
        <v>104</v>
      </c>
      <c r="M5" s="168" t="s">
        <v>104</v>
      </c>
      <c r="N5" s="168" t="s">
        <v>104</v>
      </c>
    </row>
    <row r="6" spans="1:14" ht="30" customHeight="1" x14ac:dyDescent="0.2">
      <c r="A6" s="219" t="str">
        <f t="shared" si="0"/>
        <v>Gemeinkostenpauschale              (25 % der Personalkosten)</v>
      </c>
      <c r="B6" s="219"/>
      <c r="C6" s="170">
        <f>IF(ISERROR(ohne!N1054),#REF!+#REF!,ohne!N1054)</f>
        <v>0</v>
      </c>
      <c r="D6" s="170">
        <f>IF(ISERROR(ohne!O1054),#REF!+#REF!,ohne!O1054)</f>
        <v>0</v>
      </c>
      <c r="E6" s="170">
        <f>IF(ISERROR(ohne!P1054),#REF!+#REF!,ohne!P1054)</f>
        <v>0</v>
      </c>
      <c r="F6" s="170">
        <f>IF(ISERROR(ohne!Q1054),#REF!+#REF!,ohne!Q1054)</f>
        <v>0</v>
      </c>
      <c r="G6" s="170">
        <f>IF(ISERROR(ohne!R1054),#REF!+#REF!,ohne!R1054)</f>
        <v>0</v>
      </c>
      <c r="J6" s="168" t="str">
        <f>CONCATENATE("Gemeinkostenpauschale              (",'Anlage 4'!$Y$6*100," % der Personalkosten)")</f>
        <v>Gemeinkostenpauschale              (25 % der Personalkosten)</v>
      </c>
      <c r="K6" s="185" t="str">
        <f>CONCATENATE("Gemeinkostenpauschale              (",'Anlage 4'!$Y$6*100," % der Personalkosten)")</f>
        <v>Gemeinkostenpauschale              (25 % der Personalkosten)</v>
      </c>
      <c r="L6" s="185" t="str">
        <f>CONCATENATE("Gemeinkostenpauschale              (",'Anlage 4'!$Y$6*100," % der Personalkosten)")</f>
        <v>Gemeinkostenpauschale              (25 % der Personalkosten)</v>
      </c>
      <c r="M6" s="185" t="str">
        <f>CONCATENATE("Gemeinkostenpauschale              (",'Anlage 4'!$Y$6*100," % der Personalkosten)")</f>
        <v>Gemeinkostenpauschale              (25 % der Personalkosten)</v>
      </c>
      <c r="N6" s="185" t="str">
        <f>CONCATENATE("Gemeinkostenpauschale              (",'Anlage 4'!$Y$6*100," % der Personalkosten)")</f>
        <v>Gemeinkostenpauschale              (25 % der Personalkosten)</v>
      </c>
    </row>
    <row r="7" spans="1:14" ht="12.75" hidden="1" customHeight="1" x14ac:dyDescent="0.2">
      <c r="A7" s="219" t="str">
        <f>IF(OR($L$1&lt;&gt;1,$N$1&lt;&gt;"ja"),IF(LOOKUP($L$1,$J$4:$M$4,$J7:$M7)="","",LOOKUP($L$1,$J$4:$M$4,$J7:$M7)),IF($N7="","",$N7))</f>
        <v/>
      </c>
      <c r="B7" s="219"/>
      <c r="C7" s="165">
        <f>IF(ISERROR(ohne!N1052),#REF!+#REF!,ohne!N1052)</f>
        <v>0</v>
      </c>
      <c r="D7" s="165">
        <f>IF(ISERROR(ohne!O1052),#REF!+#REF!,ohne!O1052)</f>
        <v>0</v>
      </c>
      <c r="E7" s="165">
        <f>IF(ISERROR(ohne!P1052),#REF!+#REF!,ohne!P1052)</f>
        <v>0</v>
      </c>
      <c r="F7" s="165">
        <f>IF(ISERROR(ohne!Q1052),#REF!+#REF!,ohne!Q1052)</f>
        <v>0</v>
      </c>
      <c r="G7" s="165">
        <f>IF(ISERROR(ohne!R1052),#REF!+#REF!,ohne!R1052)</f>
        <v>0</v>
      </c>
      <c r="J7" s="168" t="s">
        <v>109</v>
      </c>
      <c r="K7" s="168"/>
      <c r="L7" s="168"/>
      <c r="M7" s="210" t="s">
        <v>109</v>
      </c>
      <c r="N7" s="168" t="s">
        <v>109</v>
      </c>
    </row>
    <row r="8" spans="1:14" ht="12.75" hidden="1" customHeight="1" x14ac:dyDescent="0.2">
      <c r="A8" s="219" t="str">
        <f t="shared" si="0"/>
        <v/>
      </c>
      <c r="B8" s="219"/>
      <c r="C8" s="165">
        <f>IF(ISERROR(ohne!N1055),#REF!+#REF!,ohne!N1055)</f>
        <v>0</v>
      </c>
      <c r="D8" s="165">
        <f>IF(ISERROR(ohne!O1055),#REF!+#REF!,ohne!O1055)</f>
        <v>0</v>
      </c>
      <c r="E8" s="165">
        <f>IF(ISERROR(ohne!P1055),#REF!+#REF!,ohne!P1055)</f>
        <v>0</v>
      </c>
      <c r="F8" s="165">
        <f>IF(ISERROR(ohne!Q1055),#REF!+#REF!,ohne!Q1055)</f>
        <v>0</v>
      </c>
      <c r="G8" s="165">
        <f>IF(ISERROR(ohne!R1055),#REF!+#REF!,ohne!R1055)</f>
        <v>0</v>
      </c>
      <c r="J8" s="168"/>
      <c r="K8" s="168"/>
      <c r="L8" s="168"/>
      <c r="M8" s="168"/>
      <c r="N8" s="168"/>
    </row>
    <row r="9" spans="1:14" ht="12.75" hidden="1" customHeight="1" x14ac:dyDescent="0.2">
      <c r="A9" s="219" t="str">
        <f t="shared" si="0"/>
        <v/>
      </c>
      <c r="B9" s="219"/>
      <c r="C9" s="165">
        <f>IF(ISERROR(ohne!N1056),#REF!+#REF!,ohne!N1056)</f>
        <v>0</v>
      </c>
      <c r="D9" s="165">
        <f>IF(ISERROR(ohne!O1056),#REF!+#REF!,ohne!O1056)</f>
        <v>0</v>
      </c>
      <c r="E9" s="165">
        <f>IF(ISERROR(ohne!P1056),#REF!+#REF!,ohne!P1056)</f>
        <v>0</v>
      </c>
      <c r="F9" s="165">
        <f>IF(ISERROR(ohne!Q1056),#REF!+#REF!,ohne!Q1056)</f>
        <v>0</v>
      </c>
      <c r="G9" s="165">
        <f>IF(ISERROR(ohne!R1056),#REF!+#REF!,ohne!R1056)</f>
        <v>0</v>
      </c>
      <c r="J9" s="168"/>
      <c r="K9" s="168"/>
      <c r="L9" s="168"/>
      <c r="M9" s="168"/>
      <c r="N9" s="168"/>
    </row>
    <row r="10" spans="1:14" ht="12.75" hidden="1" customHeight="1" x14ac:dyDescent="0.2">
      <c r="A10" s="219" t="str">
        <f t="shared" si="0"/>
        <v/>
      </c>
      <c r="B10" s="219"/>
      <c r="C10" s="165">
        <f>IF(ISERROR(ohne!N1057),#REF!+#REF!,ohne!N1057)</f>
        <v>0</v>
      </c>
      <c r="D10" s="165">
        <f>IF(ISERROR(ohne!O1057),#REF!+#REF!,ohne!O1057)</f>
        <v>0</v>
      </c>
      <c r="E10" s="165">
        <f>IF(ISERROR(ohne!P1057),#REF!+#REF!,ohne!P1057)</f>
        <v>0</v>
      </c>
      <c r="F10" s="165">
        <f>IF(ISERROR(ohne!Q1057),#REF!+#REF!,ohne!Q1057)</f>
        <v>0</v>
      </c>
      <c r="G10" s="165">
        <f>IF(ISERROR(ohne!R1057),#REF!+#REF!,ohne!R1057)</f>
        <v>0</v>
      </c>
      <c r="J10" s="168"/>
      <c r="K10" s="168"/>
      <c r="L10" s="168"/>
      <c r="M10" s="168"/>
      <c r="N10" s="168"/>
    </row>
    <row r="11" spans="1:14" ht="12.75" hidden="1" customHeight="1" x14ac:dyDescent="0.2">
      <c r="A11" s="219" t="str">
        <f t="shared" si="0"/>
        <v/>
      </c>
      <c r="B11" s="219"/>
      <c r="C11" s="165">
        <f>IF(ISERROR(ohne!N1058),#REF!+#REF!,ohne!N1058)</f>
        <v>0</v>
      </c>
      <c r="D11" s="165">
        <f>IF(ISERROR(ohne!O1058),#REF!+#REF!,ohne!O1058)</f>
        <v>0</v>
      </c>
      <c r="E11" s="165">
        <f>IF(ISERROR(ohne!P1058),#REF!+#REF!,ohne!P1058)</f>
        <v>0</v>
      </c>
      <c r="F11" s="165">
        <f>IF(ISERROR(ohne!Q1058),#REF!+#REF!,ohne!Q1058)</f>
        <v>0</v>
      </c>
      <c r="G11" s="165">
        <f>IF(ISERROR(ohne!R1058),#REF!+#REF!,ohne!R1058)</f>
        <v>0</v>
      </c>
      <c r="J11" s="168"/>
      <c r="K11" s="168"/>
      <c r="L11" s="168"/>
      <c r="M11" s="168"/>
      <c r="N11" s="168"/>
    </row>
    <row r="12" spans="1:14" ht="12.75" hidden="1" customHeight="1" x14ac:dyDescent="0.2">
      <c r="A12" s="219" t="str">
        <f t="shared" si="0"/>
        <v/>
      </c>
      <c r="B12" s="219"/>
      <c r="C12" s="165">
        <f>IF(ISERROR(ohne!N1059),#REF!+#REF!,ohne!N1059)</f>
        <v>0</v>
      </c>
      <c r="D12" s="165">
        <f>IF(ISERROR(ohne!O1059),#REF!+#REF!,ohne!O1059)</f>
        <v>0</v>
      </c>
      <c r="E12" s="165">
        <f>IF(ISERROR(ohne!P1059),#REF!+#REF!,ohne!P1059)</f>
        <v>0</v>
      </c>
      <c r="F12" s="165">
        <f>IF(ISERROR(ohne!Q1059),#REF!+#REF!,ohne!Q1059)</f>
        <v>0</v>
      </c>
      <c r="G12" s="165">
        <f>IF(ISERROR(ohne!R1059),#REF!+#REF!,ohne!R1059)</f>
        <v>0</v>
      </c>
      <c r="J12" s="168"/>
      <c r="K12" s="168"/>
      <c r="L12" s="168"/>
      <c r="M12" s="168"/>
      <c r="N12" s="168"/>
    </row>
    <row r="13" spans="1:14" ht="12.75" hidden="1" customHeight="1" x14ac:dyDescent="0.2">
      <c r="A13" s="219" t="str">
        <f t="shared" si="0"/>
        <v/>
      </c>
      <c r="B13" s="219"/>
      <c r="C13" s="165">
        <f>IF(ISERROR(ohne!N1060),#REF!+#REF!,ohne!N1060)</f>
        <v>0</v>
      </c>
      <c r="D13" s="165">
        <f>IF(ISERROR(ohne!O1060),#REF!+#REF!,ohne!O1060)</f>
        <v>0</v>
      </c>
      <c r="E13" s="165">
        <f>IF(ISERROR(ohne!P1060),#REF!+#REF!,ohne!P1060)</f>
        <v>0</v>
      </c>
      <c r="F13" s="165">
        <f>IF(ISERROR(ohne!Q1060),#REF!+#REF!,ohne!Q1060)</f>
        <v>0</v>
      </c>
      <c r="G13" s="165">
        <f>IF(ISERROR(ohne!R1060),#REF!+#REF!,ohne!R1060)</f>
        <v>0</v>
      </c>
      <c r="J13" s="168" t="s">
        <v>105</v>
      </c>
      <c r="K13" s="168"/>
      <c r="L13" s="168"/>
      <c r="M13" s="168" t="s">
        <v>105</v>
      </c>
      <c r="N13" s="168"/>
    </row>
    <row r="14" spans="1:14" ht="30" customHeight="1" thickBot="1" x14ac:dyDescent="0.25">
      <c r="A14" s="234" t="str">
        <f t="shared" si="0"/>
        <v>Externe Studienkosten</v>
      </c>
      <c r="B14" s="234"/>
      <c r="C14" s="165">
        <f>IF(ISERROR(ohne!N1061),#REF!+#REF!,ohne!N1061)</f>
        <v>0</v>
      </c>
      <c r="D14" s="165">
        <f>IF(ISERROR(ohne!O1061),#REF!+#REF!,ohne!O1061)</f>
        <v>0</v>
      </c>
      <c r="E14" s="165">
        <f>IF(ISERROR(ohne!P1061),#REF!+#REF!,ohne!P1061)</f>
        <v>0</v>
      </c>
      <c r="F14" s="165">
        <f>IF(ISERROR(ohne!Q1061),#REF!+#REF!,ohne!Q1061)</f>
        <v>0</v>
      </c>
      <c r="G14" s="165">
        <f>IF(ISERROR(ohne!R1061),#REF!+#REF!,ohne!R1061)</f>
        <v>0</v>
      </c>
      <c r="J14" s="168" t="s">
        <v>106</v>
      </c>
      <c r="K14" s="168" t="s">
        <v>110</v>
      </c>
      <c r="L14" s="168" t="s">
        <v>111</v>
      </c>
      <c r="M14" s="168" t="s">
        <v>112</v>
      </c>
      <c r="N14" s="168" t="s">
        <v>96</v>
      </c>
    </row>
    <row r="15" spans="1:14" ht="30" customHeight="1" x14ac:dyDescent="0.2">
      <c r="A15" s="231" t="s">
        <v>98</v>
      </c>
      <c r="B15" s="232"/>
      <c r="C15" s="166">
        <f>IF(ISERROR(ohne!N1063),#REF!+#REF!,ohne!N1063)</f>
        <v>0</v>
      </c>
      <c r="D15" s="166">
        <f>IF(ISERROR(ohne!O1063),#REF!+#REF!,ohne!O1063)</f>
        <v>0</v>
      </c>
      <c r="E15" s="166">
        <f>IF(ISERROR(ohne!P1063),#REF!+#REF!,ohne!P1063)</f>
        <v>0</v>
      </c>
      <c r="F15" s="166">
        <f>IF(ISERROR(ohne!Q1063),#REF!+#REF!,ohne!Q1063)</f>
        <v>0</v>
      </c>
      <c r="G15" s="166">
        <f>IF(ISERROR(ohne!R1063),#REF!+#REF!,ohne!R1063)</f>
        <v>0</v>
      </c>
      <c r="H15" s="201"/>
      <c r="J15" s="168" t="s">
        <v>107</v>
      </c>
      <c r="K15" s="168" t="str">
        <f>CONCATENATE("(",'Anlage 4'!W10,")")</f>
        <v>(Durchführbarkeitsstudien)</v>
      </c>
      <c r="L15" s="169" t="str">
        <f>CONCATENATE("(",'Anlage 4'!W11,")")</f>
        <v>(Innovationsberatungsdienste und innovationsunterstützende Dienstleistungen)</v>
      </c>
      <c r="M15" s="169" t="str">
        <f>CONCATENATE("(",'Anlage 4'!W12,")")</f>
        <v>(Prozessinnovation)</v>
      </c>
      <c r="N15" s="168" t="s">
        <v>108</v>
      </c>
    </row>
  </sheetData>
  <sheetProtection password="BDC1" sheet="1" objects="1" scenarios="1" formatCells="0"/>
  <mergeCells count="20">
    <mergeCell ref="N1:N2"/>
    <mergeCell ref="J3:M3"/>
    <mergeCell ref="N3:N4"/>
    <mergeCell ref="A15:B15"/>
    <mergeCell ref="A1:G1"/>
    <mergeCell ref="A4:B4"/>
    <mergeCell ref="A2:G2"/>
    <mergeCell ref="A10:B10"/>
    <mergeCell ref="A11:B11"/>
    <mergeCell ref="A12:B12"/>
    <mergeCell ref="A13:B13"/>
    <mergeCell ref="A14:B14"/>
    <mergeCell ref="A7:B7"/>
    <mergeCell ref="A5:B5"/>
    <mergeCell ref="A6:B6"/>
    <mergeCell ref="M1:M2"/>
    <mergeCell ref="J1:K2"/>
    <mergeCell ref="L1:L2"/>
    <mergeCell ref="A8:B8"/>
    <mergeCell ref="A9:B9"/>
  </mergeCells>
  <pageMargins left="0.98425196850393704" right="0.59055118110236204" top="1.5748031496063" bottom="0.78740157480314998" header="0.511811023622047" footer="0.511811023622047"/>
  <pageSetup paperSize="9" scale="88" orientation="portrait" r:id="rId1"/>
  <headerFooter scaleWithDoc="0">
    <oddHeader>&amp;L                              &amp;G
&amp;"Arial,Fett"Anlage 3&amp;R&amp;14 &amp;10
&amp;G
Förderung von Forschung, Entwicklung und Innovation</oddHeader>
    <oddFooter>&amp;L&amp;"Arial,Standard"&amp;8Stand 02.03.2020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C000"/>
    <outlinePr summaryBelow="0" summaryRight="0" showOutlineSymbols="0"/>
    <pageSetUpPr autoPageBreaks="0"/>
  </sheetPr>
  <dimension ref="A1:AD1000"/>
  <sheetViews>
    <sheetView showGridLines="0" showRowColHeaders="0" showZeros="0" tabSelected="1" showOutlineSymbols="0" zoomScale="115" zoomScaleNormal="115" workbookViewId="0">
      <selection activeCell="A6" sqref="A6:B6"/>
    </sheetView>
  </sheetViews>
  <sheetFormatPr baseColWidth="10" defaultColWidth="11.28515625" defaultRowHeight="9.75" customHeight="1" outlineLevelCol="1" x14ac:dyDescent="0.2"/>
  <cols>
    <col min="1" max="1" width="5.28515625" style="6" customWidth="1"/>
    <col min="2" max="2" width="11.28515625" style="6"/>
    <col min="3" max="4" width="0" style="6" hidden="1" customWidth="1"/>
    <col min="5" max="5" width="50.7109375" style="3" customWidth="1"/>
    <col min="6" max="6" width="2.7109375" style="3" customWidth="1"/>
    <col min="7" max="9" width="11.28515625" style="3"/>
    <col min="10" max="11" width="0" style="3" hidden="1" customWidth="1"/>
    <col min="12" max="12" width="15.7109375" style="3" customWidth="1"/>
    <col min="13" max="19" width="0" style="3" hidden="1" customWidth="1"/>
    <col min="20" max="20" width="15.7109375" style="3" customWidth="1"/>
    <col min="21" max="21" width="0" style="3" hidden="1" customWidth="1" collapsed="1"/>
    <col min="22" max="27" width="0" style="3" hidden="1" customWidth="1" outlineLevel="1"/>
    <col min="28" max="28" width="11.28515625" style="3" collapsed="1"/>
    <col min="29" max="16384" width="11.28515625" style="3"/>
  </cols>
  <sheetData>
    <row r="1" spans="1:27" ht="9.75" customHeight="1" x14ac:dyDescent="0.2">
      <c r="A1" s="164" t="str">
        <f>"A1:U"&amp;A7*50</f>
        <v>A1:U0</v>
      </c>
    </row>
    <row r="2" spans="1:27" ht="9.75" customHeight="1" x14ac:dyDescent="0.2">
      <c r="A2" s="127" t="str">
        <f>CONCATENATE("Arbeits-, Zeit- und Ausgabenplan ",CONCATENATE("(",LOOKUP(Y4,V9:V12,W9:W12),IF(Y4&lt;&gt;1,")",IF(AND(Y4=1,Y5="ja"),CONCATENATE(" - ",W13,")"),CONCATENATE(" - ",W14,")")))))</f>
        <v>Arbeits-, Zeit- und Ausgabenplan (Durchführbarkeitsstudien)</v>
      </c>
      <c r="B2" s="7"/>
      <c r="C2" s="7"/>
      <c r="D2" s="7"/>
      <c r="E2" s="8"/>
      <c r="F2" s="8"/>
      <c r="G2" s="8"/>
      <c r="H2" s="8"/>
      <c r="I2" s="8"/>
      <c r="K2" s="323" t="str">
        <f>IF(ISERROR(#REF!),"BN: ______________________",IF(#REF!="nein",CONCATENATE("BN: ",#REF!,TEXT(#REF!,"000"),#REF!,#REF!,#REF!,TEXT(#REF!,"000")),IF(#REF!=1,CONCATENATE("BN: ",#REF!,TEXT(#REF!,"000"),#REF!,#REF!),CONCATENATE("BN: ",#REF!,TEXT(#REF!,"000")))))</f>
        <v>BN: ______________________</v>
      </c>
      <c r="L2" s="323"/>
      <c r="M2" s="323"/>
      <c r="N2" s="323"/>
      <c r="O2" s="323"/>
      <c r="P2" s="323"/>
      <c r="Q2" s="323"/>
      <c r="R2" s="323"/>
      <c r="S2" s="323"/>
      <c r="T2" s="323"/>
      <c r="V2" s="215"/>
      <c r="W2" s="216"/>
      <c r="X2" s="216"/>
      <c r="Y2" s="217"/>
      <c r="AA2" s="70" t="str">
        <f>C11</f>
        <v>FuE-Kategorie</v>
      </c>
    </row>
    <row r="3" spans="1:27" ht="9.75" customHeight="1" x14ac:dyDescent="0.2">
      <c r="A3" s="133" t="str">
        <f>CONCATENATE("TP-",MID(K2,11,2))</f>
        <v>TP-__</v>
      </c>
      <c r="B3" s="66"/>
      <c r="C3" s="7"/>
      <c r="D3" s="7"/>
      <c r="E3" s="124"/>
      <c r="F3" s="8"/>
      <c r="G3" s="8"/>
      <c r="H3" s="8"/>
      <c r="I3" s="8"/>
      <c r="K3" s="323"/>
      <c r="L3" s="323"/>
      <c r="M3" s="323"/>
      <c r="N3" s="323"/>
      <c r="O3" s="323"/>
      <c r="P3" s="323"/>
      <c r="Q3" s="323"/>
      <c r="R3" s="323"/>
      <c r="S3" s="323"/>
      <c r="T3" s="323"/>
      <c r="V3" s="258" t="s">
        <v>62</v>
      </c>
      <c r="W3" s="259"/>
      <c r="X3" s="260"/>
      <c r="Y3" s="114" t="str">
        <f>IF($Y$4=1,"ja","")</f>
        <v/>
      </c>
      <c r="AA3" s="68"/>
    </row>
    <row r="4" spans="1:27" ht="9.75" customHeight="1" x14ac:dyDescent="0.2">
      <c r="A4" s="9"/>
      <c r="B4" s="9"/>
      <c r="C4" s="9"/>
      <c r="D4" s="9"/>
      <c r="E4" s="124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V4" s="258" t="str">
        <f>W16</f>
        <v>Förderprogramm</v>
      </c>
      <c r="W4" s="259"/>
      <c r="X4" s="260"/>
      <c r="Y4" s="110">
        <f>Finanzierungsplan!$P$18</f>
        <v>2</v>
      </c>
      <c r="AA4" s="110" t="str">
        <f>IF(ISERROR(#REF!),"I",UPPER(MID(#REF!,1,1)))</f>
        <v>I</v>
      </c>
    </row>
    <row r="5" spans="1:27" ht="9.75" customHeight="1" x14ac:dyDescent="0.2">
      <c r="A5" s="253" t="s">
        <v>0</v>
      </c>
      <c r="B5" s="254"/>
      <c r="C5" s="46"/>
      <c r="D5" s="13" t="b">
        <f>IF(OR(VALUE(ROW(L50))&lt;&gt;(T6*50),VALUE(COLUMN(T50))&lt;&gt;IF(ISBLANK($V$72),IF(ISBLANK($V$72),IF(AND($Y$4=1,$Y$5="ja"),20-$AA$72,20-LOOKUP($Y$4,$W$17:$Z$17,$W$72:$Z$72)),20),20)),FALSE,TRUE)</f>
        <v>1</v>
      </c>
      <c r="E5" s="124" t="str">
        <f>CONCATENATE("Spalte ",H19,": maximal ",Z75," produktive h/Monat je Vollzeitbeschäftigten")</f>
        <v>Spalte 5: maximal 143 produktive h/Monat je Vollzeitbeschäftigten</v>
      </c>
      <c r="G5" s="8"/>
      <c r="I5" s="8"/>
      <c r="J5" s="8"/>
      <c r="K5" s="8"/>
      <c r="L5" s="21"/>
      <c r="M5" s="21"/>
      <c r="N5" s="21"/>
      <c r="O5" s="21"/>
      <c r="P5" s="21"/>
      <c r="Q5" s="21"/>
      <c r="R5" s="8"/>
      <c r="T5" s="10" t="s">
        <v>1</v>
      </c>
      <c r="V5" s="258" t="s">
        <v>75</v>
      </c>
      <c r="W5" s="259"/>
      <c r="X5" s="260"/>
      <c r="Y5" s="114" t="str">
        <f>IF(Finanzierungsplan!$M$3="ja","ja","")</f>
        <v/>
      </c>
      <c r="AA5" s="110" t="str">
        <f>IF(ISERROR(#REF!),"E",UPPER(MID(#REF!,1,1)))</f>
        <v>E</v>
      </c>
    </row>
    <row r="6" spans="1:27" ht="9.75" customHeight="1" x14ac:dyDescent="0.2">
      <c r="A6" s="256"/>
      <c r="B6" s="257"/>
      <c r="C6" s="57"/>
      <c r="D6" s="57" t="b">
        <f>IF($Y$3="",IF(COUNTBLANK(C20:C47)=COUNTA(D20:D47),TRUE,FALSE),IF((COUNTIF(D20:D47,"E")+COUNTIF(D20:D47,"I"))=(COUNTA(D20:D47)-COUNTBLANK(D20:D47)),TRUE,FALSE))</f>
        <v>1</v>
      </c>
      <c r="E6" s="124" t="str">
        <f>CONCATENATE("Basis Spalte ",I19,": qualifikationsabhängige Stundensätze (siehe www.tbi-mv.de)")</f>
        <v>Basis Spalte 6: qualifikationsabhängige Stundensätze (siehe www.tbi-mv.de)</v>
      </c>
      <c r="G6" s="8"/>
      <c r="I6" s="8"/>
      <c r="J6" s="8"/>
      <c r="K6" s="8"/>
      <c r="R6" s="8"/>
      <c r="T6" s="11">
        <v>1</v>
      </c>
      <c r="V6" s="258" t="s">
        <v>23</v>
      </c>
      <c r="W6" s="259"/>
      <c r="X6" s="260"/>
      <c r="Y6" s="109">
        <f>MIN(Finanzierungsplan!$Q$7,Finanzierungsplan!$P$6)</f>
        <v>0.25</v>
      </c>
    </row>
    <row r="7" spans="1:27" ht="9.75" customHeight="1" x14ac:dyDescent="0.2">
      <c r="A7" s="163">
        <f>IF(A6="",0,IF(ISERROR(A57),1,A57+1))</f>
        <v>0</v>
      </c>
      <c r="B7" s="12"/>
      <c r="C7" s="12"/>
      <c r="D7" s="13" t="b">
        <f>IF(COUNTA(L20:L47)=28,TRUE,FALSE)</f>
        <v>1</v>
      </c>
      <c r="E7" s="244" t="str">
        <f>IF(AND(D5,D6,D7),"","FEHLER-verursachende Bearbeitung der AZA-Vorlage")</f>
        <v/>
      </c>
      <c r="F7" s="244"/>
      <c r="G7" s="244"/>
      <c r="H7" s="244"/>
      <c r="I7" s="244"/>
      <c r="J7" s="244"/>
      <c r="K7" s="244"/>
      <c r="L7" s="244"/>
      <c r="M7" s="8"/>
      <c r="N7" s="8"/>
      <c r="O7" s="8"/>
      <c r="P7" s="8"/>
      <c r="Q7" s="8"/>
      <c r="R7" s="8"/>
      <c r="S7" s="8"/>
      <c r="T7" s="8"/>
    </row>
    <row r="8" spans="1:27" ht="9.75" customHeight="1" x14ac:dyDescent="0.2">
      <c r="A8" s="12"/>
      <c r="B8" s="12"/>
      <c r="C8" s="12"/>
      <c r="D8" s="12"/>
      <c r="E8" s="244"/>
      <c r="F8" s="244"/>
      <c r="G8" s="244"/>
      <c r="H8" s="244"/>
      <c r="I8" s="244"/>
      <c r="J8" s="244"/>
      <c r="K8" s="244"/>
      <c r="L8" s="244"/>
      <c r="M8" s="8"/>
      <c r="N8" s="8"/>
      <c r="O8" s="8"/>
      <c r="P8" s="8"/>
      <c r="Q8" s="8"/>
      <c r="R8" s="8"/>
      <c r="S8" s="8"/>
      <c r="T8" s="8"/>
      <c r="V8" s="215" t="s">
        <v>85</v>
      </c>
      <c r="W8" s="216"/>
      <c r="X8" s="216"/>
      <c r="Y8" s="216"/>
      <c r="Z8" s="216"/>
      <c r="AA8" s="217"/>
    </row>
    <row r="9" spans="1:27" ht="9.75" customHeight="1" x14ac:dyDescent="0.2">
      <c r="B9" s="13" t="str">
        <f>IF($Y$4=1,CONCATENATE("Spalte ",C19,":"),"")</f>
        <v/>
      </c>
      <c r="C9" s="9" t="str">
        <f>IF($Y$4=1,"I - Industrielle Forschung, E - Experimentelle Entwicklung","")</f>
        <v/>
      </c>
      <c r="D9" s="8"/>
      <c r="F9" s="8"/>
      <c r="G9" s="126"/>
      <c r="H9" s="126"/>
      <c r="I9" s="126"/>
      <c r="J9" s="126"/>
      <c r="K9" s="126"/>
      <c r="L9" s="126"/>
      <c r="R9" s="8"/>
      <c r="S9" s="8"/>
      <c r="T9" s="8"/>
      <c r="V9" s="121">
        <f>IF(ISERROR(Finanzierungsplan!J6),1,Finanzierungsplan!J6)</f>
        <v>1</v>
      </c>
      <c r="W9" s="212" t="s">
        <v>55</v>
      </c>
      <c r="X9" s="213"/>
      <c r="Y9" s="213"/>
      <c r="Z9" s="213"/>
      <c r="AA9" s="214"/>
    </row>
    <row r="10" spans="1:27" ht="9.75" customHeight="1" x14ac:dyDescent="0.2">
      <c r="A10" s="13"/>
      <c r="B10" s="13"/>
      <c r="C10" s="13"/>
      <c r="D10" s="13"/>
      <c r="E10" s="211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V10" s="121">
        <f>IF(ISERROR(Finanzierungsplan!K6),2,Finanzierungsplan!K6)</f>
        <v>2</v>
      </c>
      <c r="W10" s="212" t="s">
        <v>54</v>
      </c>
      <c r="X10" s="213"/>
      <c r="Y10" s="213"/>
      <c r="Z10" s="213"/>
      <c r="AA10" s="214"/>
    </row>
    <row r="11" spans="1:27" ht="9.75" customHeight="1" x14ac:dyDescent="0.2">
      <c r="A11" s="48"/>
      <c r="B11" s="48"/>
      <c r="C11" s="245" t="s">
        <v>52</v>
      </c>
      <c r="D11" s="245"/>
      <c r="E11" s="15"/>
      <c r="F11" s="239" t="s">
        <v>2</v>
      </c>
      <c r="G11" s="239"/>
      <c r="H11" s="239"/>
      <c r="I11" s="239"/>
      <c r="J11" s="15"/>
      <c r="K11" s="248" t="s">
        <v>21</v>
      </c>
      <c r="L11" s="249"/>
      <c r="M11" s="249"/>
      <c r="N11" s="249"/>
      <c r="O11" s="249"/>
      <c r="P11" s="249"/>
      <c r="Q11" s="249"/>
      <c r="R11" s="249"/>
      <c r="S11" s="249"/>
      <c r="T11" s="250"/>
      <c r="V11" s="121">
        <f>IF(ISERROR(Finanzierungsplan!L6),4,Finanzierungsplan!L6)</f>
        <v>4</v>
      </c>
      <c r="W11" s="212" t="s">
        <v>47</v>
      </c>
      <c r="X11" s="213"/>
      <c r="Y11" s="213"/>
      <c r="Z11" s="213"/>
      <c r="AA11" s="214"/>
    </row>
    <row r="12" spans="1:27" ht="9.75" customHeight="1" x14ac:dyDescent="0.2">
      <c r="A12" s="26"/>
      <c r="B12" s="26"/>
      <c r="C12" s="246"/>
      <c r="D12" s="246"/>
      <c r="E12" s="16"/>
      <c r="F12" s="240"/>
      <c r="G12" s="241"/>
      <c r="H12" s="15"/>
      <c r="I12" s="15"/>
      <c r="J12" s="16" t="str">
        <f t="shared" ref="J12:J17" si="0">IF(OR($Y$4&lt;&gt;1,$Y$5&lt;&gt;"ja"),IF(LOOKUP($Y$4,$W$17:$Z$17,$W18:$Z18)="","",LOOKUP($Y$4,$W$17:$Z$17,$W18:$Z18)),IF($AA18="","",$AA18))</f>
        <v/>
      </c>
      <c r="K12" s="15" t="str">
        <f t="shared" ref="K12:K17" si="1">IF(OR($Y$4&lt;&gt;1,$Y$5&lt;&gt;"ja"),IF(LOOKUP($Y$4,$W$17:$Z$17,$W24:$Z24)="","",LOOKUP($Y$4,$W$17:$Z$17,$W24:$Z24)),IF($AA24="","",$AA24))</f>
        <v/>
      </c>
      <c r="L12" s="15"/>
      <c r="M12" s="47"/>
      <c r="N12" s="15" t="str">
        <f t="shared" ref="N12:N17" si="2">IF(OR($Y$4&lt;&gt;1,$Y$5&lt;&gt;"ja"),IF(LOOKUP($Y$4,$W$17:$Z$17,$W30:$Z30)="","",LOOKUP($Y$4,$W$17:$Z$17,$W30:$Z30)),IF($AA30="","",$AA30))</f>
        <v/>
      </c>
      <c r="O12" s="15" t="str">
        <f t="shared" ref="O12:O17" si="3">IF(OR($Y$4&lt;&gt;1,$Y$5&lt;&gt;"ja"),IF(LOOKUP($Y$4,$W$17:$Z$17,$W36:$Z36)="","",LOOKUP($Y$4,$W$17:$Z$17,$W36:$Z36)),IF($AA36="","",$AA36))</f>
        <v/>
      </c>
      <c r="P12" s="15" t="str">
        <f t="shared" ref="P12:P17" si="4">IF(OR($Y$4&lt;&gt;1,$Y$5&lt;&gt;"ja"),IF(LOOKUP($Y$4,$W$17:$Z$17,$W42:$Z42)="","",LOOKUP($Y$4,$W$17:$Z$17,$W42:$Z42)),IF($AA42="","",$AA42))</f>
        <v/>
      </c>
      <c r="Q12" s="15" t="str">
        <f t="shared" ref="Q12:Q17" si="5">IF(OR($Y$4&lt;&gt;1,$Y$5&lt;&gt;"ja"),IF(LOOKUP($Y$4,$W$17:$Z$17,$W48:$Z48)="","",LOOKUP($Y$4,$W$17:$Z$17,$W48:$Z48)),IF($AA48="","",$AA48))</f>
        <v/>
      </c>
      <c r="R12" s="15" t="str">
        <f t="shared" ref="R12:R17" si="6">IF(OR($Y$4&lt;&gt;1,$Y$5&lt;&gt;"ja"),IF(LOOKUP($Y$4,$W$17:$Z$17,$W54:$Z54)="","",LOOKUP($Y$4,$W$17:$Z$17,$W54:$Z54)),IF($AA54="","",$AA54))</f>
        <v/>
      </c>
      <c r="S12" s="15" t="str">
        <f t="shared" ref="S12:S17" si="7">IF(OR($Y$4&lt;&gt;1,$Y$5&lt;&gt;"ja"),IF(LOOKUP($Y$4,$W$17:$Z$17,$W60:$Z60)="","",LOOKUP($Y$4,$W$17:$Z$17,$W60:$Z60)),IF($AA60="","",$AA60))</f>
        <v/>
      </c>
      <c r="T12" s="15" t="str">
        <f t="shared" ref="T12:T17" si="8">IF(OR($Y$4&lt;&gt;1,$Y$5&lt;&gt;"ja"),IF(LOOKUP($Y$4,$W$17:$Z$17,$W66:$Z66)="","",LOOKUP($Y$4,$W$17:$Z$17,$W66:$Z66)),IF($AA66="","",$AA66))</f>
        <v/>
      </c>
      <c r="V12" s="121">
        <f>IF(ISERROR(Finanzierungsplan!M6),5,Finanzierungsplan!M6)</f>
        <v>5</v>
      </c>
      <c r="W12" s="212" t="s">
        <v>57</v>
      </c>
      <c r="X12" s="213"/>
      <c r="Y12" s="213"/>
      <c r="Z12" s="213"/>
      <c r="AA12" s="214"/>
    </row>
    <row r="13" spans="1:27" ht="9.75" customHeight="1" x14ac:dyDescent="0.2">
      <c r="A13" s="26"/>
      <c r="B13" s="26"/>
      <c r="C13" s="246"/>
      <c r="D13" s="246"/>
      <c r="E13" s="16" t="s">
        <v>3</v>
      </c>
      <c r="F13" s="242" t="s">
        <v>4</v>
      </c>
      <c r="G13" s="243"/>
      <c r="H13" s="16" t="s">
        <v>5</v>
      </c>
      <c r="I13" s="16" t="s">
        <v>6</v>
      </c>
      <c r="J13" s="16" t="str">
        <f t="shared" si="0"/>
        <v/>
      </c>
      <c r="K13" s="16" t="str">
        <f t="shared" si="1"/>
        <v/>
      </c>
      <c r="L13" s="16" t="s">
        <v>2</v>
      </c>
      <c r="M13" s="45" t="s">
        <v>45</v>
      </c>
      <c r="N13" s="16" t="str">
        <f t="shared" si="2"/>
        <v/>
      </c>
      <c r="O13" s="16" t="str">
        <f t="shared" si="3"/>
        <v/>
      </c>
      <c r="P13" s="16" t="str">
        <f t="shared" si="4"/>
        <v/>
      </c>
      <c r="Q13" s="16" t="str">
        <f t="shared" si="5"/>
        <v/>
      </c>
      <c r="R13" s="16" t="str">
        <f t="shared" si="6"/>
        <v/>
      </c>
      <c r="S13" s="16" t="str">
        <f t="shared" si="7"/>
        <v/>
      </c>
      <c r="T13" s="16" t="str">
        <f t="shared" si="8"/>
        <v>externe</v>
      </c>
      <c r="V13" s="70" t="str">
        <f>AA17</f>
        <v>FE</v>
      </c>
      <c r="W13" s="263" t="s">
        <v>56</v>
      </c>
      <c r="X13" s="264"/>
      <c r="Y13" s="264"/>
      <c r="Z13" s="264"/>
      <c r="AA13" s="265"/>
    </row>
    <row r="14" spans="1:27" ht="9.75" customHeight="1" x14ac:dyDescent="0.2">
      <c r="A14" s="26" t="s">
        <v>7</v>
      </c>
      <c r="B14" s="50" t="s">
        <v>26</v>
      </c>
      <c r="C14" s="246"/>
      <c r="D14" s="246"/>
      <c r="E14" s="16" t="s">
        <v>8</v>
      </c>
      <c r="F14" s="242" t="s">
        <v>9</v>
      </c>
      <c r="G14" s="243"/>
      <c r="H14" s="16" t="s">
        <v>10</v>
      </c>
      <c r="I14" s="16" t="s">
        <v>11</v>
      </c>
      <c r="J14" s="16" t="str">
        <f t="shared" si="0"/>
        <v/>
      </c>
      <c r="K14" s="16" t="str">
        <f t="shared" si="1"/>
        <v/>
      </c>
      <c r="L14" s="16" t="str">
        <f>CONCATENATE("Sp. ",H19,"x",I19)</f>
        <v>Sp. 5x6</v>
      </c>
      <c r="M14" s="45" t="s">
        <v>46</v>
      </c>
      <c r="N14" s="16" t="str">
        <f t="shared" si="2"/>
        <v/>
      </c>
      <c r="O14" s="16" t="str">
        <f t="shared" si="3"/>
        <v/>
      </c>
      <c r="P14" s="16" t="str">
        <f t="shared" si="4"/>
        <v/>
      </c>
      <c r="Q14" s="16" t="str">
        <f t="shared" si="5"/>
        <v/>
      </c>
      <c r="R14" s="16" t="str">
        <f t="shared" si="6"/>
        <v/>
      </c>
      <c r="S14" s="16" t="str">
        <f t="shared" si="7"/>
        <v/>
      </c>
      <c r="T14" s="16" t="str">
        <f t="shared" si="8"/>
        <v>Studien-</v>
      </c>
      <c r="V14" s="119"/>
      <c r="W14" s="263" t="s">
        <v>43</v>
      </c>
      <c r="X14" s="264"/>
      <c r="Y14" s="264"/>
      <c r="Z14" s="264"/>
      <c r="AA14" s="265"/>
    </row>
    <row r="15" spans="1:27" ht="9.75" customHeight="1" x14ac:dyDescent="0.2">
      <c r="A15" s="26" t="s">
        <v>12</v>
      </c>
      <c r="B15" s="26" t="s">
        <v>27</v>
      </c>
      <c r="C15" s="246"/>
      <c r="D15" s="246"/>
      <c r="E15" s="16" t="s">
        <v>13</v>
      </c>
      <c r="F15" s="242" t="s">
        <v>14</v>
      </c>
      <c r="G15" s="243"/>
      <c r="H15" s="16"/>
      <c r="I15" s="16"/>
      <c r="J15" s="16" t="str">
        <f t="shared" si="0"/>
        <v/>
      </c>
      <c r="K15" s="16" t="str">
        <f t="shared" si="1"/>
        <v/>
      </c>
      <c r="L15" s="16"/>
      <c r="M15" s="45"/>
      <c r="N15" s="16" t="str">
        <f t="shared" si="2"/>
        <v/>
      </c>
      <c r="O15" s="16" t="str">
        <f t="shared" si="3"/>
        <v/>
      </c>
      <c r="P15" s="16" t="str">
        <f t="shared" si="4"/>
        <v/>
      </c>
      <c r="Q15" s="16" t="str">
        <f t="shared" si="5"/>
        <v/>
      </c>
      <c r="R15" s="16" t="str">
        <f t="shared" si="6"/>
        <v/>
      </c>
      <c r="S15" s="16" t="str">
        <f t="shared" si="7"/>
        <v/>
      </c>
      <c r="T15" s="16" t="str">
        <f t="shared" si="8"/>
        <v>kosten</v>
      </c>
    </row>
    <row r="16" spans="1:27" ht="9.75" customHeight="1" x14ac:dyDescent="0.2">
      <c r="A16" s="26"/>
      <c r="B16" s="26"/>
      <c r="C16" s="246"/>
      <c r="D16" s="246"/>
      <c r="E16" s="16"/>
      <c r="F16" s="242"/>
      <c r="G16" s="243"/>
      <c r="H16" s="16"/>
      <c r="I16" s="16"/>
      <c r="J16" s="16" t="str">
        <f t="shared" si="0"/>
        <v/>
      </c>
      <c r="K16" s="16" t="str">
        <f t="shared" si="1"/>
        <v/>
      </c>
      <c r="L16" s="16"/>
      <c r="M16" s="45"/>
      <c r="N16" s="16" t="str">
        <f t="shared" si="2"/>
        <v/>
      </c>
      <c r="O16" s="16" t="str">
        <f t="shared" si="3"/>
        <v/>
      </c>
      <c r="P16" s="16" t="str">
        <f t="shared" si="4"/>
        <v/>
      </c>
      <c r="Q16" s="16" t="str">
        <f t="shared" si="5"/>
        <v/>
      </c>
      <c r="R16" s="16" t="str">
        <f t="shared" si="6"/>
        <v/>
      </c>
      <c r="S16" s="16" t="str">
        <f t="shared" si="7"/>
        <v/>
      </c>
      <c r="T16" s="16" t="str">
        <f t="shared" si="8"/>
        <v>(lt. Spalte 3)</v>
      </c>
      <c r="V16" s="261" t="s">
        <v>87</v>
      </c>
      <c r="W16" s="215" t="s">
        <v>70</v>
      </c>
      <c r="X16" s="216"/>
      <c r="Y16" s="216"/>
      <c r="Z16" s="217"/>
      <c r="AA16" s="70"/>
    </row>
    <row r="17" spans="1:30" ht="9.75" customHeight="1" x14ac:dyDescent="0.2">
      <c r="A17" s="26"/>
      <c r="B17" s="26"/>
      <c r="C17" s="246"/>
      <c r="D17" s="246"/>
      <c r="E17" s="16"/>
      <c r="F17" s="173" t="str">
        <f>IF(AND(COUNTA(H20:H47),COUNTA(I20:I47)),IF(L48=0,"Hier die Anzahl eintagen!",""),"")</f>
        <v/>
      </c>
      <c r="G17" s="174"/>
      <c r="H17" s="16"/>
      <c r="I17" s="16"/>
      <c r="J17" s="16" t="str">
        <f t="shared" si="0"/>
        <v/>
      </c>
      <c r="K17" s="16" t="str">
        <f t="shared" si="1"/>
        <v/>
      </c>
      <c r="L17" s="16"/>
      <c r="M17" s="45"/>
      <c r="N17" s="16" t="str">
        <f t="shared" si="2"/>
        <v/>
      </c>
      <c r="O17" s="16" t="str">
        <f t="shared" si="3"/>
        <v/>
      </c>
      <c r="P17" s="16" t="str">
        <f t="shared" si="4"/>
        <v/>
      </c>
      <c r="Q17" s="16" t="str">
        <f t="shared" si="5"/>
        <v/>
      </c>
      <c r="R17" s="16" t="str">
        <f t="shared" si="6"/>
        <v/>
      </c>
      <c r="S17" s="16" t="str">
        <f t="shared" si="7"/>
        <v/>
      </c>
      <c r="T17" s="16" t="str">
        <f t="shared" si="8"/>
        <v/>
      </c>
      <c r="V17" s="262"/>
      <c r="W17" s="70">
        <f>V9</f>
        <v>1</v>
      </c>
      <c r="X17" s="70">
        <f>V10</f>
        <v>2</v>
      </c>
      <c r="Y17" s="70">
        <f>V11</f>
        <v>4</v>
      </c>
      <c r="Z17" s="70">
        <f>V12</f>
        <v>5</v>
      </c>
      <c r="AA17" s="70" t="s">
        <v>76</v>
      </c>
    </row>
    <row r="18" spans="1:30" ht="9.75" customHeight="1" x14ac:dyDescent="0.2">
      <c r="A18" s="27"/>
      <c r="B18" s="27"/>
      <c r="C18" s="247"/>
      <c r="D18" s="247"/>
      <c r="E18" s="17"/>
      <c r="F18" s="176"/>
      <c r="G18" s="177"/>
      <c r="H18" s="2"/>
      <c r="I18" s="17" t="s">
        <v>20</v>
      </c>
      <c r="J18" s="17"/>
      <c r="K18" s="17" t="s">
        <v>20</v>
      </c>
      <c r="L18" s="17" t="s">
        <v>20</v>
      </c>
      <c r="M18" s="2" t="s">
        <v>20</v>
      </c>
      <c r="N18" s="2" t="s">
        <v>20</v>
      </c>
      <c r="O18" s="2" t="s">
        <v>20</v>
      </c>
      <c r="P18" s="2" t="s">
        <v>20</v>
      </c>
      <c r="Q18" s="2" t="s">
        <v>20</v>
      </c>
      <c r="R18" s="2" t="s">
        <v>20</v>
      </c>
      <c r="S18" s="17" t="s">
        <v>20</v>
      </c>
      <c r="T18" s="17" t="s">
        <v>20</v>
      </c>
      <c r="V18" s="238" t="s">
        <v>83</v>
      </c>
      <c r="W18" s="47"/>
      <c r="X18" s="47"/>
      <c r="Y18" s="47"/>
      <c r="Z18" s="47"/>
      <c r="AA18" s="47"/>
    </row>
    <row r="19" spans="1:30" ht="9.75" customHeight="1" x14ac:dyDescent="0.2">
      <c r="A19" s="18">
        <v>1</v>
      </c>
      <c r="B19" s="18">
        <f>MAX($A19:A19)+1</f>
        <v>2</v>
      </c>
      <c r="C19" s="235" t="str">
        <f>IF($Y$3="ja",MAX($A19:B19)+1,"")</f>
        <v/>
      </c>
      <c r="D19" s="235"/>
      <c r="E19" s="18">
        <f>MAX($A19:D19)+1</f>
        <v>3</v>
      </c>
      <c r="F19" s="235">
        <f>MAX($A19:E19)+1</f>
        <v>4</v>
      </c>
      <c r="G19" s="235"/>
      <c r="H19" s="18">
        <f>MAX($A19:G19)+1</f>
        <v>5</v>
      </c>
      <c r="I19" s="18">
        <f>MAX($A19:H19)+1</f>
        <v>6</v>
      </c>
      <c r="J19" s="18" t="str">
        <f>IF(J13&lt;&gt;"",MAX($A19:I19)+1,"")</f>
        <v/>
      </c>
      <c r="K19" s="18" t="str">
        <f>IF(K13&lt;&gt;"",MAX($A19:J19)+1,"")</f>
        <v/>
      </c>
      <c r="L19" s="18">
        <f>MAX($A19:K19)+1</f>
        <v>7</v>
      </c>
      <c r="M19" s="18"/>
      <c r="N19" s="18" t="str">
        <f>IF(N13&lt;&gt;"",MAX($A19:M19)+1,"")</f>
        <v/>
      </c>
      <c r="O19" s="18" t="str">
        <f>IF(O13&lt;&gt;"",MAX($A19:N19)+1,"")</f>
        <v/>
      </c>
      <c r="P19" s="18" t="str">
        <f>IF(P13&lt;&gt;"",MAX($A19:O19)+1,"")</f>
        <v/>
      </c>
      <c r="Q19" s="18" t="str">
        <f>IF(Q13&lt;&gt;"",MAX($A19:P19)+1,"")</f>
        <v/>
      </c>
      <c r="R19" s="18" t="str">
        <f>IF(R13&lt;&gt;"",MAX($A19:Q19)+1,"")</f>
        <v/>
      </c>
      <c r="S19" s="18" t="str">
        <f>IF(S13&lt;&gt;"",MAX($A19:R19)+1,"")</f>
        <v/>
      </c>
      <c r="T19" s="18">
        <f>IF(T13&lt;&gt;"",MAX($A19:S19)+1,"")</f>
        <v>8</v>
      </c>
      <c r="V19" s="238"/>
      <c r="W19" s="112" t="s">
        <v>28</v>
      </c>
      <c r="X19" s="112"/>
      <c r="Y19" s="112"/>
      <c r="Z19" s="112" t="s">
        <v>28</v>
      </c>
      <c r="AA19" s="112" t="s">
        <v>28</v>
      </c>
    </row>
    <row r="20" spans="1:30" ht="9.75" customHeight="1" x14ac:dyDescent="0.2">
      <c r="A20" s="28"/>
      <c r="B20" s="51"/>
      <c r="C20" s="156"/>
      <c r="D20" s="78" t="str">
        <f>IF($Y$3="ja",UPPER(C20),"O")</f>
        <v>O</v>
      </c>
      <c r="E20" s="23"/>
      <c r="F20" s="155"/>
      <c r="G20" s="184"/>
      <c r="H20" s="39"/>
      <c r="I20" s="39"/>
      <c r="J20" s="23"/>
      <c r="K20" s="37"/>
      <c r="L20" s="38">
        <f>IF(OR(D20="",F20=""),0,IFERROR(ROUNDDOWN(H20*I20,2),0))</f>
        <v>0</v>
      </c>
      <c r="M20" s="38">
        <f t="shared" ref="M20:M47" si="9">ROUNDDOWN($Y$6*$L20,2)</f>
        <v>0</v>
      </c>
      <c r="N20" s="38"/>
      <c r="O20" s="38"/>
      <c r="P20" s="38"/>
      <c r="Q20" s="38"/>
      <c r="R20" s="37"/>
      <c r="S20" s="37"/>
      <c r="T20" s="37"/>
      <c r="V20" s="238" t="s">
        <v>72</v>
      </c>
      <c r="W20" s="112" t="s">
        <v>29</v>
      </c>
      <c r="X20" s="112"/>
      <c r="Y20" s="112"/>
      <c r="Z20" s="112" t="s">
        <v>29</v>
      </c>
      <c r="AA20" s="112" t="s">
        <v>29</v>
      </c>
    </row>
    <row r="21" spans="1:30" s="19" customFormat="1" ht="9.75" customHeight="1" x14ac:dyDescent="0.2">
      <c r="A21" s="29"/>
      <c r="B21" s="52"/>
      <c r="C21" s="157"/>
      <c r="D21" s="79" t="str">
        <f t="shared" ref="D21:D47" si="10">IF($Y$3="ja",IF(UPPER(C21)="",D20,UPPER(C21)),"O")</f>
        <v>O</v>
      </c>
      <c r="E21" s="58"/>
      <c r="F21" s="155"/>
      <c r="G21" s="184"/>
      <c r="H21" s="39"/>
      <c r="I21" s="39"/>
      <c r="J21" s="24"/>
      <c r="K21" s="39"/>
      <c r="L21" s="38">
        <f t="shared" ref="L21:L47" si="11">IF(OR(D21="",F21=""),0,IFERROR(ROUNDDOWN(H21*I21,2),0))</f>
        <v>0</v>
      </c>
      <c r="M21" s="38">
        <f t="shared" si="9"/>
        <v>0</v>
      </c>
      <c r="N21" s="38"/>
      <c r="O21" s="38"/>
      <c r="P21" s="38"/>
      <c r="Q21" s="38"/>
      <c r="R21" s="39"/>
      <c r="S21" s="39"/>
      <c r="T21" s="39"/>
      <c r="V21" s="238"/>
      <c r="W21" s="112" t="s">
        <v>30</v>
      </c>
      <c r="X21" s="112"/>
      <c r="Y21" s="112"/>
      <c r="Z21" s="112" t="s">
        <v>30</v>
      </c>
      <c r="AA21" s="112" t="s">
        <v>32</v>
      </c>
      <c r="AC21" s="3"/>
      <c r="AD21" s="3"/>
    </row>
    <row r="22" spans="1:30" s="19" customFormat="1" ht="9.75" customHeight="1" x14ac:dyDescent="0.2">
      <c r="A22" s="29"/>
      <c r="B22" s="52"/>
      <c r="C22" s="157"/>
      <c r="D22" s="79" t="str">
        <f t="shared" si="10"/>
        <v>O</v>
      </c>
      <c r="E22" s="24"/>
      <c r="F22" s="155"/>
      <c r="G22" s="184"/>
      <c r="H22" s="39"/>
      <c r="I22" s="39"/>
      <c r="J22" s="24"/>
      <c r="K22" s="39"/>
      <c r="L22" s="38">
        <f t="shared" si="11"/>
        <v>0</v>
      </c>
      <c r="M22" s="38">
        <f t="shared" si="9"/>
        <v>0</v>
      </c>
      <c r="N22" s="38"/>
      <c r="O22" s="38"/>
      <c r="P22" s="38"/>
      <c r="Q22" s="38"/>
      <c r="R22" s="39"/>
      <c r="S22" s="39"/>
      <c r="T22" s="39"/>
      <c r="V22" s="238"/>
      <c r="W22" s="112" t="s">
        <v>31</v>
      </c>
      <c r="X22" s="112"/>
      <c r="Y22" s="112"/>
      <c r="Z22" s="112" t="s">
        <v>31</v>
      </c>
      <c r="AA22" s="112"/>
    </row>
    <row r="23" spans="1:30" s="19" customFormat="1" ht="9.75" customHeight="1" x14ac:dyDescent="0.2">
      <c r="A23" s="29"/>
      <c r="B23" s="52"/>
      <c r="C23" s="186"/>
      <c r="D23" s="79" t="str">
        <f t="shared" si="10"/>
        <v>O</v>
      </c>
      <c r="E23" s="24"/>
      <c r="F23" s="155"/>
      <c r="G23" s="184"/>
      <c r="H23" s="39"/>
      <c r="I23" s="39"/>
      <c r="J23" s="24"/>
      <c r="K23" s="39"/>
      <c r="L23" s="38">
        <f t="shared" si="11"/>
        <v>0</v>
      </c>
      <c r="M23" s="38">
        <f t="shared" si="9"/>
        <v>0</v>
      </c>
      <c r="N23" s="38"/>
      <c r="O23" s="38"/>
      <c r="P23" s="38"/>
      <c r="Q23" s="38"/>
      <c r="R23" s="39"/>
      <c r="S23" s="39"/>
      <c r="T23" s="39"/>
      <c r="V23" s="238"/>
      <c r="W23" s="11"/>
      <c r="X23" s="11"/>
      <c r="Y23" s="11"/>
      <c r="Z23" s="11"/>
      <c r="AA23" s="11"/>
    </row>
    <row r="24" spans="1:30" s="19" customFormat="1" ht="9.75" customHeight="1" x14ac:dyDescent="0.2">
      <c r="A24" s="29"/>
      <c r="B24" s="52"/>
      <c r="C24" s="186"/>
      <c r="D24" s="79" t="str">
        <f t="shared" si="10"/>
        <v>O</v>
      </c>
      <c r="E24" s="24"/>
      <c r="F24" s="155"/>
      <c r="G24" s="184"/>
      <c r="H24" s="39"/>
      <c r="I24" s="39"/>
      <c r="J24" s="24"/>
      <c r="K24" s="39"/>
      <c r="L24" s="38">
        <f t="shared" si="11"/>
        <v>0</v>
      </c>
      <c r="M24" s="38">
        <f t="shared" si="9"/>
        <v>0</v>
      </c>
      <c r="N24" s="38"/>
      <c r="O24" s="38"/>
      <c r="P24" s="38"/>
      <c r="Q24" s="38"/>
      <c r="R24" s="39"/>
      <c r="S24" s="39"/>
      <c r="T24" s="39"/>
      <c r="V24" s="238" t="s">
        <v>82</v>
      </c>
      <c r="W24" s="47"/>
      <c r="X24" s="47"/>
      <c r="Y24" s="47"/>
      <c r="Z24" s="47"/>
      <c r="AA24" s="47"/>
    </row>
    <row r="25" spans="1:30" s="19" customFormat="1" ht="9.75" customHeight="1" x14ac:dyDescent="0.2">
      <c r="A25" s="29"/>
      <c r="B25" s="52"/>
      <c r="C25" s="157"/>
      <c r="D25" s="79" t="str">
        <f t="shared" si="10"/>
        <v>O</v>
      </c>
      <c r="E25" s="24"/>
      <c r="F25" s="155"/>
      <c r="G25" s="184"/>
      <c r="H25" s="39"/>
      <c r="I25" s="39"/>
      <c r="J25" s="24"/>
      <c r="K25" s="39"/>
      <c r="L25" s="38">
        <f t="shared" si="11"/>
        <v>0</v>
      </c>
      <c r="M25" s="38">
        <f t="shared" si="9"/>
        <v>0</v>
      </c>
      <c r="N25" s="38"/>
      <c r="O25" s="38"/>
      <c r="P25" s="38"/>
      <c r="Q25" s="38"/>
      <c r="R25" s="39"/>
      <c r="S25" s="39"/>
      <c r="T25" s="39"/>
      <c r="V25" s="238"/>
      <c r="W25" s="112" t="s">
        <v>18</v>
      </c>
      <c r="X25" s="112"/>
      <c r="Y25" s="112"/>
      <c r="Z25" s="112" t="s">
        <v>18</v>
      </c>
      <c r="AA25" s="112" t="s">
        <v>18</v>
      </c>
    </row>
    <row r="26" spans="1:30" s="19" customFormat="1" ht="9.75" customHeight="1" x14ac:dyDescent="0.2">
      <c r="A26" s="29"/>
      <c r="B26" s="52"/>
      <c r="C26" s="157"/>
      <c r="D26" s="79" t="str">
        <f t="shared" si="10"/>
        <v>O</v>
      </c>
      <c r="E26" s="24"/>
      <c r="F26" s="155"/>
      <c r="G26" s="184"/>
      <c r="H26" s="39"/>
      <c r="I26" s="39"/>
      <c r="J26" s="24"/>
      <c r="K26" s="39"/>
      <c r="L26" s="38">
        <f t="shared" si="11"/>
        <v>0</v>
      </c>
      <c r="M26" s="38">
        <f t="shared" si="9"/>
        <v>0</v>
      </c>
      <c r="N26" s="38"/>
      <c r="O26" s="38"/>
      <c r="P26" s="38"/>
      <c r="Q26" s="38"/>
      <c r="R26" s="39"/>
      <c r="S26" s="39"/>
      <c r="T26" s="39"/>
      <c r="V26" s="238" t="s">
        <v>72</v>
      </c>
      <c r="W26" s="112" t="s">
        <v>19</v>
      </c>
      <c r="X26" s="112"/>
      <c r="Y26" s="112"/>
      <c r="Z26" s="112" t="s">
        <v>19</v>
      </c>
      <c r="AA26" s="112" t="s">
        <v>19</v>
      </c>
    </row>
    <row r="27" spans="1:30" s="19" customFormat="1" ht="9.75" customHeight="1" x14ac:dyDescent="0.2">
      <c r="A27" s="29"/>
      <c r="B27" s="52"/>
      <c r="C27" s="157"/>
      <c r="D27" s="79" t="str">
        <f t="shared" si="10"/>
        <v>O</v>
      </c>
      <c r="E27" s="24"/>
      <c r="F27" s="155"/>
      <c r="G27" s="184"/>
      <c r="H27" s="39"/>
      <c r="I27" s="39"/>
      <c r="J27" s="24"/>
      <c r="K27" s="39"/>
      <c r="L27" s="38">
        <f t="shared" si="11"/>
        <v>0</v>
      </c>
      <c r="M27" s="38">
        <f t="shared" si="9"/>
        <v>0</v>
      </c>
      <c r="N27" s="38"/>
      <c r="O27" s="38"/>
      <c r="P27" s="38"/>
      <c r="Q27" s="38"/>
      <c r="R27" s="39"/>
      <c r="S27" s="39"/>
      <c r="T27" s="39"/>
      <c r="V27" s="238"/>
      <c r="W27" s="112" t="s">
        <v>29</v>
      </c>
      <c r="X27" s="112"/>
      <c r="Y27" s="112"/>
      <c r="Z27" s="112" t="s">
        <v>29</v>
      </c>
      <c r="AA27" s="112" t="s">
        <v>29</v>
      </c>
    </row>
    <row r="28" spans="1:30" s="19" customFormat="1" ht="9.75" customHeight="1" x14ac:dyDescent="0.2">
      <c r="A28" s="29"/>
      <c r="B28" s="52"/>
      <c r="C28" s="157"/>
      <c r="D28" s="79" t="str">
        <f t="shared" si="10"/>
        <v>O</v>
      </c>
      <c r="E28" s="24"/>
      <c r="F28" s="155"/>
      <c r="G28" s="184"/>
      <c r="H28" s="39"/>
      <c r="I28" s="39"/>
      <c r="J28" s="24"/>
      <c r="K28" s="39"/>
      <c r="L28" s="38">
        <f t="shared" si="11"/>
        <v>0</v>
      </c>
      <c r="M28" s="38">
        <f t="shared" si="9"/>
        <v>0</v>
      </c>
      <c r="N28" s="38"/>
      <c r="O28" s="38"/>
      <c r="P28" s="38"/>
      <c r="Q28" s="38"/>
      <c r="R28" s="39"/>
      <c r="S28" s="39"/>
      <c r="T28" s="39"/>
      <c r="V28" s="238"/>
      <c r="W28" s="112" t="s">
        <v>32</v>
      </c>
      <c r="X28" s="112"/>
      <c r="Y28" s="112"/>
      <c r="Z28" s="112" t="s">
        <v>32</v>
      </c>
      <c r="AA28" s="112" t="s">
        <v>32</v>
      </c>
    </row>
    <row r="29" spans="1:30" s="19" customFormat="1" ht="9.75" customHeight="1" x14ac:dyDescent="0.2">
      <c r="A29" s="29"/>
      <c r="B29" s="52"/>
      <c r="C29" s="157"/>
      <c r="D29" s="79" t="str">
        <f>IF($Y$3="ja",IF(UPPER(C29)="",D28,UPPER(C29)),"O")</f>
        <v>O</v>
      </c>
      <c r="E29" s="24"/>
      <c r="F29" s="155"/>
      <c r="G29" s="184"/>
      <c r="H29" s="39"/>
      <c r="I29" s="39"/>
      <c r="J29" s="24"/>
      <c r="K29" s="39"/>
      <c r="L29" s="38">
        <f t="shared" si="11"/>
        <v>0</v>
      </c>
      <c r="M29" s="38">
        <f t="shared" si="9"/>
        <v>0</v>
      </c>
      <c r="N29" s="38"/>
      <c r="O29" s="38"/>
      <c r="P29" s="38"/>
      <c r="Q29" s="38"/>
      <c r="R29" s="39"/>
      <c r="S29" s="39"/>
      <c r="T29" s="39"/>
      <c r="V29" s="238"/>
      <c r="W29" s="11" t="str">
        <f>CONCATENATE("(lt. Spalte ",J19,")")</f>
        <v>(lt. Spalte )</v>
      </c>
      <c r="X29" s="11"/>
      <c r="Y29" s="11"/>
      <c r="Z29" s="11" t="str">
        <f>CONCATENATE("(lt. Spalte ",J19,")")</f>
        <v>(lt. Spalte )</v>
      </c>
      <c r="AA29" s="11" t="str">
        <f>CONCATENATE("(lt. Spalte ",J19,")")</f>
        <v>(lt. Spalte )</v>
      </c>
    </row>
    <row r="30" spans="1:30" s="19" customFormat="1" ht="9.75" customHeight="1" x14ac:dyDescent="0.2">
      <c r="A30" s="29"/>
      <c r="B30" s="52"/>
      <c r="C30" s="157"/>
      <c r="D30" s="79" t="str">
        <f t="shared" si="10"/>
        <v>O</v>
      </c>
      <c r="E30" s="24"/>
      <c r="F30" s="155"/>
      <c r="G30" s="184"/>
      <c r="H30" s="39"/>
      <c r="I30" s="39"/>
      <c r="J30" s="24"/>
      <c r="K30" s="39"/>
      <c r="L30" s="38">
        <f t="shared" si="11"/>
        <v>0</v>
      </c>
      <c r="M30" s="38">
        <f t="shared" si="9"/>
        <v>0</v>
      </c>
      <c r="N30" s="38"/>
      <c r="O30" s="38"/>
      <c r="P30" s="38"/>
      <c r="Q30" s="38"/>
      <c r="R30" s="39"/>
      <c r="S30" s="39"/>
      <c r="T30" s="39"/>
      <c r="V30" s="238" t="s">
        <v>89</v>
      </c>
      <c r="W30" s="47"/>
      <c r="X30" s="47"/>
      <c r="Y30" s="47"/>
      <c r="Z30" s="47"/>
      <c r="AA30" s="47"/>
    </row>
    <row r="31" spans="1:30" s="19" customFormat="1" ht="9.75" customHeight="1" x14ac:dyDescent="0.2">
      <c r="A31" s="29"/>
      <c r="B31" s="52"/>
      <c r="C31" s="157"/>
      <c r="D31" s="79" t="str">
        <f t="shared" si="10"/>
        <v>O</v>
      </c>
      <c r="E31" s="24"/>
      <c r="F31" s="155"/>
      <c r="G31" s="184"/>
      <c r="H31" s="39"/>
      <c r="I31" s="39"/>
      <c r="J31" s="24"/>
      <c r="K31" s="39"/>
      <c r="L31" s="38">
        <f t="shared" si="11"/>
        <v>0</v>
      </c>
      <c r="M31" s="38">
        <f t="shared" si="9"/>
        <v>0</v>
      </c>
      <c r="N31" s="38"/>
      <c r="O31" s="38"/>
      <c r="P31" s="38"/>
      <c r="Q31" s="38"/>
      <c r="R31" s="39"/>
      <c r="S31" s="39"/>
      <c r="T31" s="39"/>
      <c r="V31" s="238"/>
      <c r="W31" s="112"/>
      <c r="X31" s="112"/>
      <c r="Y31" s="112"/>
      <c r="Z31" s="112"/>
      <c r="AA31" s="112"/>
    </row>
    <row r="32" spans="1:30" s="19" customFormat="1" ht="9.75" customHeight="1" x14ac:dyDescent="0.2">
      <c r="A32" s="29"/>
      <c r="B32" s="52"/>
      <c r="C32" s="157"/>
      <c r="D32" s="79" t="str">
        <f t="shared" si="10"/>
        <v>O</v>
      </c>
      <c r="E32" s="24"/>
      <c r="F32" s="155"/>
      <c r="G32" s="184"/>
      <c r="H32" s="39"/>
      <c r="I32" s="39"/>
      <c r="J32" s="24"/>
      <c r="K32" s="39"/>
      <c r="L32" s="38">
        <f t="shared" si="11"/>
        <v>0</v>
      </c>
      <c r="M32" s="38">
        <f t="shared" si="9"/>
        <v>0</v>
      </c>
      <c r="N32" s="38"/>
      <c r="O32" s="38"/>
      <c r="P32" s="38"/>
      <c r="Q32" s="38"/>
      <c r="R32" s="39"/>
      <c r="S32" s="39"/>
      <c r="T32" s="39"/>
      <c r="V32" s="238" t="s">
        <v>72</v>
      </c>
      <c r="W32" s="112"/>
      <c r="X32" s="112"/>
      <c r="Y32" s="112"/>
      <c r="Z32" s="112"/>
      <c r="AA32" s="112"/>
    </row>
    <row r="33" spans="1:28" s="19" customFormat="1" ht="9.75" customHeight="1" x14ac:dyDescent="0.2">
      <c r="A33" s="29"/>
      <c r="B33" s="52"/>
      <c r="C33" s="157"/>
      <c r="D33" s="79" t="str">
        <f t="shared" si="10"/>
        <v>O</v>
      </c>
      <c r="E33" s="24"/>
      <c r="F33" s="155"/>
      <c r="G33" s="184"/>
      <c r="H33" s="39"/>
      <c r="I33" s="39"/>
      <c r="J33" s="24"/>
      <c r="K33" s="39"/>
      <c r="L33" s="38">
        <f t="shared" si="11"/>
        <v>0</v>
      </c>
      <c r="M33" s="38">
        <f t="shared" si="9"/>
        <v>0</v>
      </c>
      <c r="N33" s="38"/>
      <c r="O33" s="38"/>
      <c r="P33" s="38"/>
      <c r="Q33" s="38"/>
      <c r="R33" s="39"/>
      <c r="S33" s="39"/>
      <c r="T33" s="39"/>
      <c r="V33" s="238"/>
      <c r="W33" s="112"/>
      <c r="X33" s="112"/>
      <c r="Y33" s="112"/>
      <c r="Z33" s="112"/>
      <c r="AA33" s="112"/>
    </row>
    <row r="34" spans="1:28" s="19" customFormat="1" ht="9.75" customHeight="1" x14ac:dyDescent="0.2">
      <c r="A34" s="29"/>
      <c r="B34" s="52"/>
      <c r="C34" s="157"/>
      <c r="D34" s="79" t="str">
        <f>IF($Y$3="ja",IF(UPPER(C34)="",D33,UPPER(C34)),"O")</f>
        <v>O</v>
      </c>
      <c r="E34" s="24"/>
      <c r="F34" s="155"/>
      <c r="G34" s="184"/>
      <c r="H34" s="39"/>
      <c r="I34" s="39"/>
      <c r="J34" s="24"/>
      <c r="K34" s="39"/>
      <c r="L34" s="38">
        <f t="shared" si="11"/>
        <v>0</v>
      </c>
      <c r="M34" s="38">
        <f t="shared" si="9"/>
        <v>0</v>
      </c>
      <c r="N34" s="38"/>
      <c r="O34" s="38"/>
      <c r="P34" s="38"/>
      <c r="Q34" s="38"/>
      <c r="R34" s="39"/>
      <c r="S34" s="39"/>
      <c r="T34" s="39"/>
      <c r="V34" s="238"/>
      <c r="W34" s="112"/>
      <c r="X34" s="112"/>
      <c r="Y34" s="112"/>
      <c r="Z34" s="112"/>
      <c r="AA34" s="112"/>
    </row>
    <row r="35" spans="1:28" s="19" customFormat="1" ht="9.75" customHeight="1" x14ac:dyDescent="0.2">
      <c r="A35" s="29"/>
      <c r="B35" s="52"/>
      <c r="C35" s="157"/>
      <c r="D35" s="79" t="str">
        <f>IF($Y$3="ja",IF(UPPER(C35)="",D34,UPPER(C35)),"O")</f>
        <v>O</v>
      </c>
      <c r="E35" s="24"/>
      <c r="F35" s="155"/>
      <c r="G35" s="184"/>
      <c r="H35" s="39"/>
      <c r="I35" s="39"/>
      <c r="J35" s="24"/>
      <c r="K35" s="39"/>
      <c r="L35" s="38">
        <f t="shared" si="11"/>
        <v>0</v>
      </c>
      <c r="M35" s="38">
        <f t="shared" si="9"/>
        <v>0</v>
      </c>
      <c r="N35" s="38"/>
      <c r="O35" s="38"/>
      <c r="P35" s="38"/>
      <c r="Q35" s="38"/>
      <c r="R35" s="39"/>
      <c r="S35" s="39"/>
      <c r="T35" s="39"/>
      <c r="V35" s="238"/>
      <c r="W35" s="11"/>
      <c r="X35" s="11"/>
      <c r="Y35" s="11"/>
      <c r="Z35" s="11"/>
      <c r="AA35" s="11"/>
    </row>
    <row r="36" spans="1:28" s="19" customFormat="1" ht="9.75" customHeight="1" x14ac:dyDescent="0.2">
      <c r="A36" s="29"/>
      <c r="B36" s="52"/>
      <c r="C36" s="157"/>
      <c r="D36" s="79" t="str">
        <f t="shared" si="10"/>
        <v>O</v>
      </c>
      <c r="E36" s="24"/>
      <c r="F36" s="155"/>
      <c r="G36" s="184"/>
      <c r="H36" s="39"/>
      <c r="I36" s="39"/>
      <c r="J36" s="24"/>
      <c r="K36" s="39"/>
      <c r="L36" s="38">
        <f t="shared" si="11"/>
        <v>0</v>
      </c>
      <c r="M36" s="38">
        <f t="shared" si="9"/>
        <v>0</v>
      </c>
      <c r="N36" s="38"/>
      <c r="O36" s="38"/>
      <c r="P36" s="38"/>
      <c r="Q36" s="38"/>
      <c r="R36" s="39"/>
      <c r="S36" s="39"/>
      <c r="T36" s="39"/>
      <c r="V36" s="238" t="s">
        <v>90</v>
      </c>
      <c r="W36" s="47"/>
      <c r="X36" s="47"/>
      <c r="Y36" s="47"/>
      <c r="Z36" s="47"/>
      <c r="AA36" s="47"/>
    </row>
    <row r="37" spans="1:28" s="19" customFormat="1" ht="9.75" customHeight="1" x14ac:dyDescent="0.2">
      <c r="A37" s="29"/>
      <c r="B37" s="52"/>
      <c r="C37" s="157"/>
      <c r="D37" s="79" t="str">
        <f>IF($Y$3="ja",IF(UPPER(C37)="",D36,UPPER(C37)),"O")</f>
        <v>O</v>
      </c>
      <c r="E37" s="24"/>
      <c r="F37" s="155"/>
      <c r="G37" s="184"/>
      <c r="H37" s="39"/>
      <c r="I37" s="39"/>
      <c r="J37" s="24"/>
      <c r="K37" s="39"/>
      <c r="L37" s="38">
        <f t="shared" si="11"/>
        <v>0</v>
      </c>
      <c r="M37" s="38">
        <f t="shared" si="9"/>
        <v>0</v>
      </c>
      <c r="N37" s="38"/>
      <c r="O37" s="38"/>
      <c r="P37" s="38"/>
      <c r="Q37" s="38"/>
      <c r="R37" s="39"/>
      <c r="S37" s="39"/>
      <c r="T37" s="39"/>
      <c r="V37" s="238"/>
      <c r="W37" s="112"/>
      <c r="X37" s="112"/>
      <c r="Y37" s="112"/>
      <c r="Z37" s="112"/>
      <c r="AA37" s="112"/>
    </row>
    <row r="38" spans="1:28" s="19" customFormat="1" ht="9.75" customHeight="1" x14ac:dyDescent="0.2">
      <c r="A38" s="29"/>
      <c r="B38" s="52"/>
      <c r="C38" s="157"/>
      <c r="D38" s="79" t="str">
        <f t="shared" si="10"/>
        <v>O</v>
      </c>
      <c r="E38" s="24"/>
      <c r="F38" s="155"/>
      <c r="G38" s="184"/>
      <c r="H38" s="39"/>
      <c r="I38" s="39"/>
      <c r="J38" s="24"/>
      <c r="K38" s="39"/>
      <c r="L38" s="38">
        <f t="shared" si="11"/>
        <v>0</v>
      </c>
      <c r="M38" s="38">
        <f t="shared" si="9"/>
        <v>0</v>
      </c>
      <c r="N38" s="38"/>
      <c r="O38" s="38"/>
      <c r="P38" s="38"/>
      <c r="Q38" s="38"/>
      <c r="R38" s="39"/>
      <c r="S38" s="39"/>
      <c r="T38" s="39"/>
      <c r="V38" s="238" t="s">
        <v>72</v>
      </c>
      <c r="W38" s="112"/>
      <c r="X38" s="112"/>
      <c r="Y38" s="112"/>
      <c r="Z38" s="112"/>
      <c r="AA38" s="112"/>
    </row>
    <row r="39" spans="1:28" s="19" customFormat="1" ht="9.75" customHeight="1" x14ac:dyDescent="0.2">
      <c r="A39" s="29"/>
      <c r="B39" s="52"/>
      <c r="C39" s="157"/>
      <c r="D39" s="79" t="str">
        <f t="shared" si="10"/>
        <v>O</v>
      </c>
      <c r="E39" s="24"/>
      <c r="F39" s="155"/>
      <c r="G39" s="184"/>
      <c r="H39" s="39"/>
      <c r="I39" s="39"/>
      <c r="J39" s="24"/>
      <c r="K39" s="39"/>
      <c r="L39" s="38">
        <f t="shared" si="11"/>
        <v>0</v>
      </c>
      <c r="M39" s="38">
        <f t="shared" si="9"/>
        <v>0</v>
      </c>
      <c r="N39" s="38"/>
      <c r="O39" s="38"/>
      <c r="P39" s="38"/>
      <c r="Q39" s="38"/>
      <c r="R39" s="39"/>
      <c r="S39" s="39"/>
      <c r="T39" s="39"/>
      <c r="V39" s="238"/>
      <c r="W39" s="112"/>
      <c r="X39" s="112"/>
      <c r="Y39" s="112"/>
      <c r="Z39" s="112"/>
      <c r="AA39" s="112"/>
    </row>
    <row r="40" spans="1:28" s="19" customFormat="1" ht="9.75" customHeight="1" x14ac:dyDescent="0.2">
      <c r="A40" s="29"/>
      <c r="B40" s="52"/>
      <c r="C40" s="157"/>
      <c r="D40" s="79" t="str">
        <f t="shared" si="10"/>
        <v>O</v>
      </c>
      <c r="E40" s="24"/>
      <c r="F40" s="155"/>
      <c r="G40" s="184"/>
      <c r="H40" s="39"/>
      <c r="I40" s="39"/>
      <c r="J40" s="24"/>
      <c r="K40" s="39"/>
      <c r="L40" s="38">
        <f t="shared" si="11"/>
        <v>0</v>
      </c>
      <c r="M40" s="38">
        <f t="shared" si="9"/>
        <v>0</v>
      </c>
      <c r="N40" s="38"/>
      <c r="O40" s="38"/>
      <c r="P40" s="38"/>
      <c r="Q40" s="38"/>
      <c r="R40" s="39"/>
      <c r="S40" s="39"/>
      <c r="T40" s="39"/>
      <c r="V40" s="238"/>
      <c r="W40" s="112"/>
      <c r="X40" s="112"/>
      <c r="Y40" s="112"/>
      <c r="Z40" s="112"/>
      <c r="AA40" s="112"/>
    </row>
    <row r="41" spans="1:28" s="19" customFormat="1" ht="9.75" customHeight="1" x14ac:dyDescent="0.2">
      <c r="A41" s="29"/>
      <c r="B41" s="52"/>
      <c r="C41" s="157"/>
      <c r="D41" s="79" t="str">
        <f t="shared" si="10"/>
        <v>O</v>
      </c>
      <c r="E41" s="24"/>
      <c r="F41" s="155"/>
      <c r="G41" s="184"/>
      <c r="H41" s="39"/>
      <c r="I41" s="39"/>
      <c r="J41" s="24"/>
      <c r="K41" s="39"/>
      <c r="L41" s="38">
        <f t="shared" si="11"/>
        <v>0</v>
      </c>
      <c r="M41" s="38">
        <f t="shared" si="9"/>
        <v>0</v>
      </c>
      <c r="N41" s="38"/>
      <c r="O41" s="38"/>
      <c r="P41" s="38"/>
      <c r="Q41" s="38"/>
      <c r="R41" s="39"/>
      <c r="S41" s="39"/>
      <c r="T41" s="39"/>
      <c r="V41" s="238"/>
      <c r="W41" s="11"/>
      <c r="X41" s="11"/>
      <c r="Y41" s="11"/>
      <c r="Z41" s="11"/>
      <c r="AA41" s="11"/>
    </row>
    <row r="42" spans="1:28" s="19" customFormat="1" ht="9.75" customHeight="1" x14ac:dyDescent="0.2">
      <c r="A42" s="29"/>
      <c r="B42" s="52"/>
      <c r="C42" s="157"/>
      <c r="D42" s="79" t="str">
        <f>IF($Y$3="ja",IF(UPPER(C42)="",D41,UPPER(C42)),"O")</f>
        <v>O</v>
      </c>
      <c r="E42" s="24"/>
      <c r="F42" s="155"/>
      <c r="G42" s="184"/>
      <c r="H42" s="39"/>
      <c r="I42" s="39"/>
      <c r="J42" s="24"/>
      <c r="K42" s="39"/>
      <c r="L42" s="38">
        <f t="shared" si="11"/>
        <v>0</v>
      </c>
      <c r="M42" s="38">
        <f t="shared" si="9"/>
        <v>0</v>
      </c>
      <c r="N42" s="38"/>
      <c r="O42" s="38"/>
      <c r="P42" s="38"/>
      <c r="Q42" s="38"/>
      <c r="R42" s="39"/>
      <c r="S42" s="39"/>
      <c r="T42" s="39"/>
      <c r="V42" s="238" t="s">
        <v>91</v>
      </c>
      <c r="W42" s="47"/>
      <c r="X42" s="47"/>
      <c r="Y42" s="47"/>
      <c r="Z42" s="47"/>
      <c r="AA42" s="47"/>
    </row>
    <row r="43" spans="1:28" s="19" customFormat="1" ht="9.75" customHeight="1" x14ac:dyDescent="0.2">
      <c r="A43" s="29"/>
      <c r="B43" s="52"/>
      <c r="C43" s="157"/>
      <c r="D43" s="79" t="str">
        <f t="shared" si="10"/>
        <v>O</v>
      </c>
      <c r="E43" s="24"/>
      <c r="F43" s="155"/>
      <c r="G43" s="184"/>
      <c r="H43" s="39"/>
      <c r="I43" s="39"/>
      <c r="J43" s="24"/>
      <c r="K43" s="39"/>
      <c r="L43" s="38">
        <f t="shared" si="11"/>
        <v>0</v>
      </c>
      <c r="M43" s="38">
        <f t="shared" si="9"/>
        <v>0</v>
      </c>
      <c r="N43" s="38"/>
      <c r="O43" s="38"/>
      <c r="P43" s="38"/>
      <c r="Q43" s="38"/>
      <c r="R43" s="39"/>
      <c r="S43" s="39"/>
      <c r="T43" s="39"/>
      <c r="V43" s="238"/>
      <c r="W43" s="112"/>
      <c r="X43" s="112"/>
      <c r="Y43" s="112"/>
      <c r="Z43" s="112"/>
      <c r="AA43" s="112"/>
    </row>
    <row r="44" spans="1:28" s="19" customFormat="1" ht="9.75" customHeight="1" x14ac:dyDescent="0.2">
      <c r="A44" s="29"/>
      <c r="B44" s="52"/>
      <c r="C44" s="157"/>
      <c r="D44" s="79" t="str">
        <f t="shared" si="10"/>
        <v>O</v>
      </c>
      <c r="E44" s="24"/>
      <c r="F44" s="155"/>
      <c r="G44" s="184"/>
      <c r="H44" s="39"/>
      <c r="I44" s="39"/>
      <c r="J44" s="24"/>
      <c r="K44" s="39"/>
      <c r="L44" s="38">
        <f t="shared" si="11"/>
        <v>0</v>
      </c>
      <c r="M44" s="38">
        <f t="shared" si="9"/>
        <v>0</v>
      </c>
      <c r="N44" s="38"/>
      <c r="O44" s="38"/>
      <c r="P44" s="38"/>
      <c r="Q44" s="38"/>
      <c r="R44" s="39"/>
      <c r="S44" s="39"/>
      <c r="T44" s="39"/>
      <c r="V44" s="238" t="s">
        <v>72</v>
      </c>
      <c r="W44" s="112"/>
      <c r="X44" s="112"/>
      <c r="Y44" s="112"/>
      <c r="Z44" s="112"/>
      <c r="AA44" s="112"/>
    </row>
    <row r="45" spans="1:28" s="19" customFormat="1" ht="9.75" customHeight="1" x14ac:dyDescent="0.2">
      <c r="A45" s="29"/>
      <c r="B45" s="52"/>
      <c r="C45" s="186"/>
      <c r="D45" s="79" t="str">
        <f t="shared" si="10"/>
        <v>O</v>
      </c>
      <c r="E45" s="24"/>
      <c r="F45" s="155"/>
      <c r="G45" s="184"/>
      <c r="H45" s="39"/>
      <c r="I45" s="39"/>
      <c r="J45" s="24"/>
      <c r="K45" s="39"/>
      <c r="L45" s="38">
        <f t="shared" si="11"/>
        <v>0</v>
      </c>
      <c r="M45" s="38">
        <f t="shared" si="9"/>
        <v>0</v>
      </c>
      <c r="N45" s="38"/>
      <c r="O45" s="38"/>
      <c r="P45" s="38"/>
      <c r="Q45" s="38"/>
      <c r="R45" s="39"/>
      <c r="S45" s="39"/>
      <c r="T45" s="39"/>
      <c r="V45" s="238"/>
      <c r="W45" s="112"/>
      <c r="X45" s="112"/>
      <c r="Y45" s="112"/>
      <c r="Z45" s="112"/>
      <c r="AA45" s="112"/>
    </row>
    <row r="46" spans="1:28" ht="9.75" customHeight="1" x14ac:dyDescent="0.2">
      <c r="A46" s="29"/>
      <c r="B46" s="52"/>
      <c r="C46" s="157"/>
      <c r="D46" s="79" t="str">
        <f t="shared" si="10"/>
        <v>O</v>
      </c>
      <c r="E46" s="24"/>
      <c r="F46" s="155"/>
      <c r="G46" s="184"/>
      <c r="H46" s="39"/>
      <c r="I46" s="39"/>
      <c r="J46" s="24"/>
      <c r="K46" s="39"/>
      <c r="L46" s="38">
        <f t="shared" si="11"/>
        <v>0</v>
      </c>
      <c r="M46" s="38">
        <f t="shared" si="9"/>
        <v>0</v>
      </c>
      <c r="N46" s="38"/>
      <c r="O46" s="38"/>
      <c r="P46" s="38"/>
      <c r="Q46" s="38"/>
      <c r="R46" s="39"/>
      <c r="S46" s="39"/>
      <c r="T46" s="39"/>
      <c r="U46" s="266" t="s">
        <v>121</v>
      </c>
      <c r="V46" s="269"/>
      <c r="W46" s="112"/>
      <c r="X46" s="112"/>
      <c r="Y46" s="112"/>
      <c r="Z46" s="112"/>
      <c r="AA46" s="112"/>
      <c r="AB46" s="19"/>
    </row>
    <row r="47" spans="1:28" ht="9.75" customHeight="1" x14ac:dyDescent="0.2">
      <c r="A47" s="30"/>
      <c r="B47" s="53"/>
      <c r="C47" s="158"/>
      <c r="D47" s="80" t="str">
        <f t="shared" si="10"/>
        <v>O</v>
      </c>
      <c r="E47" s="25"/>
      <c r="F47" s="155"/>
      <c r="G47" s="184"/>
      <c r="H47" s="40"/>
      <c r="I47" s="39"/>
      <c r="J47" s="25"/>
      <c r="K47" s="40"/>
      <c r="L47" s="38">
        <f t="shared" si="11"/>
        <v>0</v>
      </c>
      <c r="M47" s="38">
        <f t="shared" si="9"/>
        <v>0</v>
      </c>
      <c r="N47" s="38"/>
      <c r="O47" s="38"/>
      <c r="P47" s="38"/>
      <c r="Q47" s="38"/>
      <c r="R47" s="40"/>
      <c r="S47" s="40"/>
      <c r="T47" s="40"/>
      <c r="U47" s="267"/>
      <c r="V47" s="269"/>
      <c r="W47" s="11"/>
      <c r="X47" s="11"/>
      <c r="Y47" s="11"/>
      <c r="Z47" s="11"/>
      <c r="AA47" s="11"/>
      <c r="AB47" s="19"/>
    </row>
    <row r="48" spans="1:28" ht="9.75" customHeight="1" x14ac:dyDescent="0.2">
      <c r="A48" s="188"/>
      <c r="B48" s="125"/>
      <c r="C48" s="125"/>
      <c r="D48" s="125"/>
      <c r="E48" s="125"/>
      <c r="F48" s="129"/>
      <c r="G48" s="153" t="s">
        <v>17</v>
      </c>
      <c r="H48" s="129"/>
      <c r="I48" s="130"/>
      <c r="J48" s="20" t="s">
        <v>15</v>
      </c>
      <c r="K48" s="41">
        <f t="shared" ref="K48:T48" si="12">SUM(K20:K47)</f>
        <v>0</v>
      </c>
      <c r="L48" s="41">
        <f t="shared" si="12"/>
        <v>0</v>
      </c>
      <c r="M48" s="41">
        <f t="shared" si="12"/>
        <v>0</v>
      </c>
      <c r="N48" s="41">
        <f>SUM(N20:N47)</f>
        <v>0</v>
      </c>
      <c r="O48" s="41">
        <f>SUM(O20:O47)</f>
        <v>0</v>
      </c>
      <c r="P48" s="41">
        <f>SUM(P20:P47)</f>
        <v>0</v>
      </c>
      <c r="Q48" s="41">
        <f>SUM(Q20:Q47)</f>
        <v>0</v>
      </c>
      <c r="R48" s="41">
        <f t="shared" si="12"/>
        <v>0</v>
      </c>
      <c r="S48" s="41">
        <f t="shared" si="12"/>
        <v>0</v>
      </c>
      <c r="T48" s="41">
        <f t="shared" si="12"/>
        <v>0</v>
      </c>
      <c r="U48" s="267"/>
      <c r="V48" s="269" t="s">
        <v>92</v>
      </c>
      <c r="W48" s="47"/>
      <c r="X48" s="47"/>
      <c r="Y48" s="47"/>
      <c r="Z48" s="47"/>
      <c r="AA48" s="47"/>
      <c r="AB48" s="19"/>
    </row>
    <row r="49" spans="1:27" ht="9.75" customHeight="1" x14ac:dyDescent="0.2">
      <c r="A49" s="9"/>
      <c r="B49" s="9"/>
      <c r="C49" s="9"/>
      <c r="D49" s="9"/>
      <c r="E49" s="8"/>
      <c r="F49" s="131"/>
      <c r="G49" s="154" t="str">
        <f>CONCATENATE("Gemeinkosten ",Y6*100,"% pauschal")</f>
        <v>Gemeinkosten 25% pauschal</v>
      </c>
      <c r="H49" s="131"/>
      <c r="I49" s="132"/>
      <c r="J49" s="20" t="str">
        <f>CONCATENATE(" Gemeinkosten ",Y6*100,"% pauschal")</f>
        <v xml:space="preserve"> Gemeinkosten 25% pauschal</v>
      </c>
      <c r="K49" s="42"/>
      <c r="L49" s="41">
        <f>ROUNDDOWN(L48*$Y$6,2)</f>
        <v>0</v>
      </c>
      <c r="M49" s="42"/>
      <c r="N49" s="42"/>
      <c r="O49" s="42"/>
      <c r="P49" s="42"/>
      <c r="Q49" s="42"/>
      <c r="R49" s="42"/>
      <c r="S49" s="42"/>
      <c r="T49" s="42"/>
      <c r="U49" s="267"/>
      <c r="V49" s="269"/>
      <c r="W49" s="112"/>
      <c r="X49" s="112"/>
      <c r="Y49" s="112"/>
      <c r="Z49" s="112"/>
      <c r="AA49" s="112"/>
    </row>
    <row r="50" spans="1:27" ht="9.75" customHeight="1" x14ac:dyDescent="0.2">
      <c r="A50" s="128" t="s">
        <v>86</v>
      </c>
      <c r="B50" s="7"/>
      <c r="C50" s="7"/>
      <c r="D50" s="7"/>
      <c r="E50" s="8"/>
      <c r="F50" s="131"/>
      <c r="G50" s="154" t="s">
        <v>93</v>
      </c>
      <c r="H50" s="131"/>
      <c r="I50" s="132"/>
      <c r="J50" s="20" t="s">
        <v>16</v>
      </c>
      <c r="K50" s="41">
        <f>K48</f>
        <v>0</v>
      </c>
      <c r="L50" s="41">
        <f>L48+L49</f>
        <v>0</v>
      </c>
      <c r="M50" s="41"/>
      <c r="N50" s="41">
        <f t="shared" ref="N50:T50" si="13">N48</f>
        <v>0</v>
      </c>
      <c r="O50" s="41">
        <f t="shared" si="13"/>
        <v>0</v>
      </c>
      <c r="P50" s="41">
        <f t="shared" si="13"/>
        <v>0</v>
      </c>
      <c r="Q50" s="41">
        <f t="shared" si="13"/>
        <v>0</v>
      </c>
      <c r="R50" s="41">
        <f t="shared" si="13"/>
        <v>0</v>
      </c>
      <c r="S50" s="41">
        <f t="shared" si="13"/>
        <v>0</v>
      </c>
      <c r="T50" s="41">
        <f t="shared" si="13"/>
        <v>0</v>
      </c>
      <c r="U50" s="267"/>
      <c r="V50" s="269" t="s">
        <v>72</v>
      </c>
      <c r="W50" s="112"/>
      <c r="X50" s="112"/>
      <c r="Y50" s="112"/>
      <c r="Z50" s="112"/>
      <c r="AA50" s="112"/>
    </row>
    <row r="51" spans="1:27" ht="9.75" customHeight="1" x14ac:dyDescent="0.2">
      <c r="A51" s="7"/>
      <c r="B51" s="7"/>
      <c r="C51" s="7"/>
      <c r="D51" s="7"/>
      <c r="E51" s="8"/>
      <c r="F51" s="8"/>
      <c r="G51" s="8"/>
      <c r="H51" s="8"/>
      <c r="I51" s="8"/>
      <c r="J51" s="21"/>
      <c r="K51" s="33"/>
      <c r="L51" s="33"/>
      <c r="M51" s="33"/>
      <c r="N51" s="33"/>
      <c r="O51" s="33"/>
      <c r="P51" s="33"/>
      <c r="Q51" s="33"/>
      <c r="R51" s="33"/>
      <c r="S51" s="33"/>
      <c r="T51" s="33"/>
      <c r="V51" s="238"/>
      <c r="W51" s="112"/>
      <c r="X51" s="112"/>
      <c r="Y51" s="112"/>
      <c r="Z51" s="112"/>
      <c r="AA51" s="112"/>
    </row>
    <row r="52" spans="1:27" ht="9.75" customHeight="1" x14ac:dyDescent="0.2">
      <c r="A52" s="127" t="str">
        <f>A2</f>
        <v>Arbeits-, Zeit- und Ausgabenplan (Durchführbarkeitsstudien)</v>
      </c>
      <c r="B52" s="7"/>
      <c r="C52" s="7"/>
      <c r="D52" s="7"/>
      <c r="E52" s="8"/>
      <c r="F52" s="8"/>
      <c r="G52" s="8"/>
      <c r="H52" s="8"/>
      <c r="I52" s="8"/>
      <c r="J52" s="8"/>
      <c r="K52" s="255" t="str">
        <f>K2</f>
        <v>BN: ______________________</v>
      </c>
      <c r="L52" s="255"/>
      <c r="M52" s="255"/>
      <c r="N52" s="255"/>
      <c r="O52" s="255"/>
      <c r="P52" s="255"/>
      <c r="Q52" s="255"/>
      <c r="R52" s="255"/>
      <c r="S52" s="255"/>
      <c r="T52" s="255"/>
      <c r="V52" s="238"/>
      <c r="W52" s="112"/>
      <c r="X52" s="112"/>
      <c r="Y52" s="112"/>
      <c r="Z52" s="112"/>
      <c r="AA52" s="112"/>
    </row>
    <row r="53" spans="1:27" ht="9.75" customHeight="1" x14ac:dyDescent="0.2">
      <c r="A53" s="7"/>
      <c r="B53" s="7"/>
      <c r="C53" s="7"/>
      <c r="D53" s="7"/>
      <c r="E53" s="124"/>
      <c r="F53" s="8"/>
      <c r="G53" s="8"/>
      <c r="H53" s="8"/>
      <c r="I53" s="8"/>
      <c r="J53" s="8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V53" s="238"/>
      <c r="W53" s="11"/>
      <c r="X53" s="11"/>
      <c r="Y53" s="11"/>
      <c r="Z53" s="11"/>
      <c r="AA53" s="11"/>
    </row>
    <row r="54" spans="1:27" ht="9.75" customHeight="1" x14ac:dyDescent="0.2">
      <c r="A54" s="9"/>
      <c r="B54" s="9"/>
      <c r="C54" s="9"/>
      <c r="D54" s="9"/>
      <c r="E54" s="124"/>
      <c r="F54" s="8" t="str">
        <f>IF(F4="","",F4)</f>
        <v/>
      </c>
      <c r="G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V54" s="238" t="s">
        <v>88</v>
      </c>
      <c r="W54" s="47"/>
      <c r="X54" s="47"/>
      <c r="Y54" s="47"/>
      <c r="Z54" s="47"/>
      <c r="AA54" s="47"/>
    </row>
    <row r="55" spans="1:27" ht="9.75" customHeight="1" x14ac:dyDescent="0.2">
      <c r="A55" s="253" t="str">
        <f>A5</f>
        <v>Jahr</v>
      </c>
      <c r="B55" s="254"/>
      <c r="C55" s="46"/>
      <c r="D55" s="13" t="b">
        <f>IF(OR(VALUE(ROW(L100))&lt;&gt;(T56*50),VALUE(COLUMN(T100))&lt;&gt;IF(ISBLANK($V$72),IF(ISBLANK($V$72),IF(AND($Y$4=1,$Y$5="ja"),20-$AA$72,20-LOOKUP($Y$4,$W$17:$Z$17,$W$72:$Z$72)),20),20)),FALSE,TRUE)</f>
        <v>1</v>
      </c>
      <c r="E55" s="124" t="str">
        <f>IF(E5="","",E5)</f>
        <v>Spalte 5: maximal 143 produktive h/Monat je Vollzeitbeschäftigten</v>
      </c>
      <c r="G55" s="8"/>
      <c r="I55" s="8"/>
      <c r="J55" s="8"/>
      <c r="K55" s="8"/>
      <c r="L55" s="21"/>
      <c r="M55" s="21"/>
      <c r="N55" s="21"/>
      <c r="O55" s="21"/>
      <c r="P55" s="21"/>
      <c r="Q55" s="21"/>
      <c r="R55" s="8"/>
      <c r="S55" s="8"/>
      <c r="T55" s="10" t="str">
        <f>T5</f>
        <v xml:space="preserve"> Blatt</v>
      </c>
      <c r="V55" s="238"/>
      <c r="W55" s="112"/>
      <c r="X55" s="112"/>
      <c r="Y55" s="112"/>
      <c r="Z55" s="112"/>
      <c r="AA55" s="112"/>
    </row>
    <row r="56" spans="1:27" ht="9.75" customHeight="1" x14ac:dyDescent="0.2">
      <c r="A56" s="251">
        <f>A6</f>
        <v>0</v>
      </c>
      <c r="B56" s="252"/>
      <c r="C56" s="57"/>
      <c r="D56" s="57" t="b">
        <f>IF($Y$3="",IF(COUNTBLANK(C70:C97)=COUNTA(D70:D97),TRUE,FALSE),IF((COUNTIF(D70:D97,"E")+COUNTIF(D70:D97,"I"))=(COUNTA(D70:D97)-COUNTBLANK(D70:D97)),TRUE,FALSE))</f>
        <v>1</v>
      </c>
      <c r="E56" s="124" t="str">
        <f>IF(E6="","",E6)</f>
        <v>Basis Spalte 6: qualifikationsabhängige Stundensätze (siehe www.tbi-mv.de)</v>
      </c>
      <c r="G56" s="8"/>
      <c r="I56" s="8"/>
      <c r="J56" s="8"/>
      <c r="K56" s="8"/>
      <c r="T56" s="11">
        <f>T6+1</f>
        <v>2</v>
      </c>
      <c r="V56" s="238" t="s">
        <v>72</v>
      </c>
      <c r="W56" s="112"/>
      <c r="X56" s="112"/>
      <c r="Y56" s="112"/>
      <c r="Z56" s="112"/>
      <c r="AA56" s="112"/>
    </row>
    <row r="57" spans="1:27" ht="9.75" customHeight="1" x14ac:dyDescent="0.2">
      <c r="A57" s="163">
        <f>IF(A56="",0,IF(ISERROR(A107),1,A107+1))</f>
        <v>19</v>
      </c>
      <c r="B57" s="12"/>
      <c r="C57" s="12"/>
      <c r="D57" s="13" t="b">
        <f>IF(COUNTA(L70:L97)=28,TRUE,FALSE)</f>
        <v>1</v>
      </c>
      <c r="E57" s="244" t="str">
        <f>IF(AND(D55,D56,D57),"","FEHLER-verursachende Bearbeitung der AZA-Vorlage")</f>
        <v/>
      </c>
      <c r="F57" s="244"/>
      <c r="G57" s="244"/>
      <c r="H57" s="244"/>
      <c r="I57" s="244"/>
      <c r="J57" s="244"/>
      <c r="K57" s="244"/>
      <c r="L57" s="244"/>
      <c r="M57" s="8"/>
      <c r="N57" s="8"/>
      <c r="O57" s="8"/>
      <c r="P57" s="8"/>
      <c r="Q57" s="8"/>
      <c r="R57" s="8"/>
      <c r="S57" s="8"/>
      <c r="T57" s="8"/>
      <c r="V57" s="238"/>
      <c r="W57" s="112"/>
      <c r="X57" s="112"/>
      <c r="Y57" s="112"/>
      <c r="Z57" s="112"/>
      <c r="AA57" s="112"/>
    </row>
    <row r="58" spans="1:27" ht="9.75" customHeight="1" x14ac:dyDescent="0.2">
      <c r="A58" s="12"/>
      <c r="B58" s="12"/>
      <c r="C58" s="12"/>
      <c r="D58" s="12"/>
      <c r="E58" s="244"/>
      <c r="F58" s="244"/>
      <c r="G58" s="244"/>
      <c r="H58" s="244"/>
      <c r="I58" s="244"/>
      <c r="J58" s="244"/>
      <c r="K58" s="244"/>
      <c r="L58" s="244"/>
      <c r="M58" s="8"/>
      <c r="N58" s="8"/>
      <c r="O58" s="8"/>
      <c r="P58" s="8"/>
      <c r="Q58" s="8"/>
      <c r="R58" s="8"/>
      <c r="S58" s="8"/>
      <c r="T58" s="8"/>
      <c r="V58" s="238"/>
      <c r="W58" s="112"/>
      <c r="X58" s="112"/>
      <c r="Y58" s="112"/>
      <c r="Z58" s="112"/>
      <c r="AA58" s="112"/>
    </row>
    <row r="59" spans="1:27" ht="9.75" customHeight="1" x14ac:dyDescent="0.2">
      <c r="B59" s="13" t="str">
        <f>IF(B9="","",B9)</f>
        <v/>
      </c>
      <c r="C59" s="9" t="str">
        <f>IF(C9="","",C9)</f>
        <v/>
      </c>
      <c r="D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V59" s="238"/>
      <c r="W59" s="11"/>
      <c r="X59" s="11"/>
      <c r="Y59" s="11"/>
      <c r="Z59" s="11"/>
      <c r="AA59" s="11"/>
    </row>
    <row r="60" spans="1:27" ht="9.75" customHeight="1" x14ac:dyDescent="0.2">
      <c r="A60" s="13"/>
      <c r="B60" s="13"/>
      <c r="C60" s="13"/>
      <c r="D60" s="13"/>
      <c r="E60" s="211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V60" s="238" t="s">
        <v>72</v>
      </c>
      <c r="W60" s="47"/>
      <c r="X60" s="47"/>
      <c r="Y60" s="47"/>
      <c r="Z60" s="47"/>
      <c r="AA60" s="47"/>
    </row>
    <row r="61" spans="1:27" ht="9.75" customHeight="1" x14ac:dyDescent="0.2">
      <c r="A61" s="48" t="str">
        <f>IF(A11="","",A11)</f>
        <v/>
      </c>
      <c r="B61" s="48" t="str">
        <f>IF(B11="","",B11)</f>
        <v/>
      </c>
      <c r="C61" s="245" t="str">
        <f>C11</f>
        <v>FuE-Kategorie</v>
      </c>
      <c r="D61" s="245"/>
      <c r="E61" s="48" t="str">
        <f t="shared" ref="E61:E69" si="14">IF(E11="","",E11)</f>
        <v/>
      </c>
      <c r="F61" s="239" t="str">
        <f>F11</f>
        <v>Personal</v>
      </c>
      <c r="G61" s="239"/>
      <c r="H61" s="239"/>
      <c r="I61" s="239"/>
      <c r="J61" s="48" t="str">
        <f>IF(J11="","",J11)</f>
        <v/>
      </c>
      <c r="K61" s="248" t="str">
        <f>K11</f>
        <v xml:space="preserve">Ausgabengruppe </v>
      </c>
      <c r="L61" s="249"/>
      <c r="M61" s="249"/>
      <c r="N61" s="249"/>
      <c r="O61" s="249"/>
      <c r="P61" s="249"/>
      <c r="Q61" s="249"/>
      <c r="R61" s="249"/>
      <c r="S61" s="249"/>
      <c r="T61" s="250"/>
      <c r="V61" s="238"/>
      <c r="W61" s="112" t="s">
        <v>33</v>
      </c>
      <c r="X61" s="112"/>
      <c r="Y61" s="112"/>
      <c r="Z61" s="112" t="s">
        <v>33</v>
      </c>
      <c r="AA61" s="112"/>
    </row>
    <row r="62" spans="1:27" ht="9.75" customHeight="1" x14ac:dyDescent="0.2">
      <c r="A62" s="26" t="str">
        <f t="shared" ref="A62:B69" si="15">IF(A12="","",A12)</f>
        <v/>
      </c>
      <c r="B62" s="26" t="str">
        <f t="shared" si="15"/>
        <v/>
      </c>
      <c r="C62" s="246"/>
      <c r="D62" s="246"/>
      <c r="E62" s="26" t="str">
        <f t="shared" si="14"/>
        <v/>
      </c>
      <c r="F62" s="240" t="str">
        <f t="shared" ref="F62:F69" si="16">IF(F12="","",F12)</f>
        <v/>
      </c>
      <c r="G62" s="241"/>
      <c r="H62" s="26" t="str">
        <f t="shared" ref="H62:I68" si="17">IF(H12="","",H12)</f>
        <v/>
      </c>
      <c r="I62" s="26" t="str">
        <f t="shared" si="17"/>
        <v/>
      </c>
      <c r="J62" s="26" t="str">
        <f t="shared" ref="J62:K68" si="18">IF(J12="","",J12)</f>
        <v/>
      </c>
      <c r="K62" s="26" t="str">
        <f t="shared" si="18"/>
        <v/>
      </c>
      <c r="L62" s="26" t="str">
        <f t="shared" ref="L62:T62" si="19">IF(L12="","",L12)</f>
        <v/>
      </c>
      <c r="M62" s="26" t="str">
        <f t="shared" si="19"/>
        <v/>
      </c>
      <c r="N62" s="26" t="str">
        <f t="shared" si="19"/>
        <v/>
      </c>
      <c r="O62" s="26" t="str">
        <f t="shared" si="19"/>
        <v/>
      </c>
      <c r="P62" s="26" t="str">
        <f t="shared" si="19"/>
        <v/>
      </c>
      <c r="Q62" s="26" t="str">
        <f t="shared" si="19"/>
        <v/>
      </c>
      <c r="R62" s="26" t="str">
        <f t="shared" si="19"/>
        <v/>
      </c>
      <c r="S62" s="26" t="str">
        <f t="shared" si="19"/>
        <v/>
      </c>
      <c r="T62" s="26" t="str">
        <f t="shared" si="19"/>
        <v/>
      </c>
      <c r="V62" s="238" t="s">
        <v>72</v>
      </c>
      <c r="W62" s="112" t="s">
        <v>34</v>
      </c>
      <c r="X62" s="112"/>
      <c r="Y62" s="112"/>
      <c r="Z62" s="112" t="s">
        <v>34</v>
      </c>
      <c r="AA62" s="112"/>
    </row>
    <row r="63" spans="1:27" ht="9.75" customHeight="1" x14ac:dyDescent="0.2">
      <c r="A63" s="26" t="str">
        <f t="shared" si="15"/>
        <v/>
      </c>
      <c r="B63" s="26" t="str">
        <f t="shared" si="15"/>
        <v/>
      </c>
      <c r="C63" s="246"/>
      <c r="D63" s="246"/>
      <c r="E63" s="26" t="str">
        <f t="shared" si="14"/>
        <v>Jahresprogramm in</v>
      </c>
      <c r="F63" s="242" t="str">
        <f t="shared" si="16"/>
        <v>Zahl und</v>
      </c>
      <c r="G63" s="243"/>
      <c r="H63" s="26" t="str">
        <f t="shared" si="17"/>
        <v>Stunden</v>
      </c>
      <c r="I63" s="26" t="str">
        <f t="shared" si="17"/>
        <v>Stunden-</v>
      </c>
      <c r="J63" s="26" t="str">
        <f t="shared" ref="J63:J68" si="20">IF(J13="","",J13)</f>
        <v/>
      </c>
      <c r="K63" s="26" t="str">
        <f t="shared" si="18"/>
        <v/>
      </c>
      <c r="L63" s="172" t="str">
        <f t="shared" ref="L63:T63" si="21">IF(L13="","",L13)</f>
        <v>Personal</v>
      </c>
      <c r="M63" s="26" t="str">
        <f t="shared" si="21"/>
        <v>Gemein-</v>
      </c>
      <c r="N63" s="26" t="str">
        <f t="shared" si="21"/>
        <v/>
      </c>
      <c r="O63" s="26" t="str">
        <f t="shared" si="21"/>
        <v/>
      </c>
      <c r="P63" s="26" t="str">
        <f t="shared" si="21"/>
        <v/>
      </c>
      <c r="Q63" s="26" t="str">
        <f t="shared" si="21"/>
        <v/>
      </c>
      <c r="R63" s="26" t="str">
        <f t="shared" si="21"/>
        <v/>
      </c>
      <c r="S63" s="26" t="str">
        <f t="shared" si="21"/>
        <v/>
      </c>
      <c r="T63" s="26" t="str">
        <f t="shared" si="21"/>
        <v>externe</v>
      </c>
      <c r="V63" s="238"/>
      <c r="W63" s="112" t="s">
        <v>35</v>
      </c>
      <c r="X63" s="112"/>
      <c r="Y63" s="112"/>
      <c r="Z63" s="112" t="s">
        <v>35</v>
      </c>
      <c r="AA63" s="112"/>
    </row>
    <row r="64" spans="1:27" ht="9.75" customHeight="1" x14ac:dyDescent="0.2">
      <c r="A64" s="26" t="str">
        <f t="shared" si="15"/>
        <v>Lfd.</v>
      </c>
      <c r="B64" s="26" t="str">
        <f t="shared" si="15"/>
        <v>Arbeiten</v>
      </c>
      <c r="C64" s="246"/>
      <c r="D64" s="246"/>
      <c r="E64" s="26" t="str">
        <f t="shared" si="14"/>
        <v>Projektabschnitten</v>
      </c>
      <c r="F64" s="242" t="str">
        <f t="shared" si="16"/>
        <v>Qualifika-</v>
      </c>
      <c r="G64" s="243"/>
      <c r="H64" s="26" t="str">
        <f t="shared" si="17"/>
        <v>Gesamt</v>
      </c>
      <c r="I64" s="26" t="str">
        <f t="shared" si="17"/>
        <v>sätze</v>
      </c>
      <c r="J64" s="26" t="str">
        <f t="shared" si="20"/>
        <v/>
      </c>
      <c r="K64" s="26" t="str">
        <f t="shared" si="18"/>
        <v/>
      </c>
      <c r="L64" s="26" t="str">
        <f t="shared" ref="L64:T64" si="22">IF(L14="","",L14)</f>
        <v>Sp. 5x6</v>
      </c>
      <c r="M64" s="26" t="str">
        <f t="shared" si="22"/>
        <v>kosten</v>
      </c>
      <c r="N64" s="26" t="str">
        <f t="shared" si="22"/>
        <v/>
      </c>
      <c r="O64" s="26" t="str">
        <f t="shared" si="22"/>
        <v/>
      </c>
      <c r="P64" s="26" t="str">
        <f t="shared" si="22"/>
        <v/>
      </c>
      <c r="Q64" s="26" t="str">
        <f t="shared" si="22"/>
        <v/>
      </c>
      <c r="R64" s="26" t="str">
        <f t="shared" si="22"/>
        <v/>
      </c>
      <c r="S64" s="26" t="str">
        <f t="shared" si="22"/>
        <v/>
      </c>
      <c r="T64" s="26" t="str">
        <f t="shared" si="22"/>
        <v>Studien-</v>
      </c>
      <c r="V64" s="238"/>
      <c r="W64" s="112" t="s">
        <v>36</v>
      </c>
      <c r="X64" s="112"/>
      <c r="Y64" s="112"/>
      <c r="Z64" s="112" t="s">
        <v>36</v>
      </c>
      <c r="AA64" s="112"/>
    </row>
    <row r="65" spans="1:27" ht="9.75" customHeight="1" x14ac:dyDescent="0.2">
      <c r="A65" s="26" t="str">
        <f t="shared" si="15"/>
        <v>Nr.</v>
      </c>
      <c r="B65" s="26" t="str">
        <f t="shared" si="15"/>
        <v>von/bis</v>
      </c>
      <c r="C65" s="246"/>
      <c r="D65" s="246"/>
      <c r="E65" s="26" t="str">
        <f t="shared" si="14"/>
        <v>im Kalenderjahr</v>
      </c>
      <c r="F65" s="242" t="str">
        <f t="shared" si="16"/>
        <v>tion</v>
      </c>
      <c r="G65" s="243"/>
      <c r="H65" s="26" t="str">
        <f t="shared" si="17"/>
        <v/>
      </c>
      <c r="I65" s="26" t="str">
        <f t="shared" si="17"/>
        <v/>
      </c>
      <c r="J65" s="26" t="str">
        <f t="shared" si="20"/>
        <v/>
      </c>
      <c r="K65" s="26" t="str">
        <f t="shared" si="18"/>
        <v/>
      </c>
      <c r="L65" s="26" t="str">
        <f t="shared" ref="L65:T65" si="23">IF(L15="","",L15)</f>
        <v/>
      </c>
      <c r="M65" s="26" t="str">
        <f t="shared" si="23"/>
        <v/>
      </c>
      <c r="N65" s="26" t="str">
        <f t="shared" si="23"/>
        <v/>
      </c>
      <c r="O65" s="26" t="str">
        <f t="shared" si="23"/>
        <v/>
      </c>
      <c r="P65" s="26" t="str">
        <f t="shared" si="23"/>
        <v/>
      </c>
      <c r="Q65" s="26" t="str">
        <f t="shared" si="23"/>
        <v/>
      </c>
      <c r="R65" s="26" t="str">
        <f t="shared" si="23"/>
        <v/>
      </c>
      <c r="S65" s="26" t="str">
        <f t="shared" si="23"/>
        <v/>
      </c>
      <c r="T65" s="26" t="str">
        <f t="shared" si="23"/>
        <v>kosten</v>
      </c>
      <c r="V65" s="238"/>
      <c r="W65" s="11" t="str">
        <f>CONCATENATE("(lt. Spalte ",E19,")")</f>
        <v>(lt. Spalte 3)</v>
      </c>
      <c r="X65" s="11"/>
      <c r="Y65" s="11"/>
      <c r="Z65" s="11" t="str">
        <f>CONCATENATE("(lt. Spalte ",E19,")")</f>
        <v>(lt. Spalte 3)</v>
      </c>
      <c r="AA65" s="11"/>
    </row>
    <row r="66" spans="1:27" ht="9.75" customHeight="1" x14ac:dyDescent="0.2">
      <c r="A66" s="26" t="str">
        <f t="shared" si="15"/>
        <v/>
      </c>
      <c r="B66" s="26" t="str">
        <f t="shared" si="15"/>
        <v/>
      </c>
      <c r="C66" s="246"/>
      <c r="D66" s="246"/>
      <c r="E66" s="26" t="str">
        <f t="shared" si="14"/>
        <v/>
      </c>
      <c r="F66" s="242" t="str">
        <f t="shared" si="16"/>
        <v/>
      </c>
      <c r="G66" s="243"/>
      <c r="H66" s="26" t="str">
        <f t="shared" si="17"/>
        <v/>
      </c>
      <c r="I66" s="26" t="str">
        <f t="shared" si="17"/>
        <v/>
      </c>
      <c r="J66" s="26" t="str">
        <f t="shared" si="20"/>
        <v/>
      </c>
      <c r="K66" s="26" t="str">
        <f t="shared" si="18"/>
        <v/>
      </c>
      <c r="L66" s="26" t="str">
        <f t="shared" ref="L66:T66" si="24">IF(L16="","",L16)</f>
        <v/>
      </c>
      <c r="M66" s="26" t="str">
        <f t="shared" si="24"/>
        <v/>
      </c>
      <c r="N66" s="26" t="str">
        <f t="shared" si="24"/>
        <v/>
      </c>
      <c r="O66" s="26" t="str">
        <f t="shared" si="24"/>
        <v/>
      </c>
      <c r="P66" s="26" t="str">
        <f t="shared" si="24"/>
        <v/>
      </c>
      <c r="Q66" s="26" t="str">
        <f t="shared" si="24"/>
        <v/>
      </c>
      <c r="R66" s="26" t="str">
        <f t="shared" si="24"/>
        <v/>
      </c>
      <c r="S66" s="26" t="str">
        <f t="shared" si="24"/>
        <v/>
      </c>
      <c r="T66" s="26" t="str">
        <f t="shared" si="24"/>
        <v>(lt. Spalte 3)</v>
      </c>
      <c r="V66" s="238" t="s">
        <v>71</v>
      </c>
      <c r="W66" s="47"/>
      <c r="X66" s="47"/>
      <c r="Y66" s="47" t="s">
        <v>65</v>
      </c>
      <c r="Z66" s="47"/>
      <c r="AA66" s="47"/>
    </row>
    <row r="67" spans="1:27" ht="9.75" customHeight="1" x14ac:dyDescent="0.2">
      <c r="A67" s="26" t="str">
        <f t="shared" si="15"/>
        <v/>
      </c>
      <c r="B67" s="26" t="str">
        <f t="shared" si="15"/>
        <v/>
      </c>
      <c r="C67" s="246"/>
      <c r="D67" s="246"/>
      <c r="E67" s="26" t="str">
        <f t="shared" si="14"/>
        <v/>
      </c>
      <c r="F67" s="173" t="str">
        <f>IF(AND(COUNTA(H70:H97),COUNTA(I70:I97)),IF(L98=0,"Hier die Anzahl eintagen!",""),"")</f>
        <v/>
      </c>
      <c r="G67" s="174"/>
      <c r="H67" s="26"/>
      <c r="I67" s="26" t="str">
        <f t="shared" si="17"/>
        <v/>
      </c>
      <c r="J67" s="26" t="str">
        <f t="shared" si="20"/>
        <v/>
      </c>
      <c r="K67" s="26" t="str">
        <f t="shared" si="18"/>
        <v/>
      </c>
      <c r="L67" s="26" t="str">
        <f t="shared" ref="L67:T67" si="25">IF(L17="","",L17)</f>
        <v/>
      </c>
      <c r="M67" s="26" t="str">
        <f t="shared" si="25"/>
        <v/>
      </c>
      <c r="N67" s="26" t="str">
        <f t="shared" si="25"/>
        <v/>
      </c>
      <c r="O67" s="26" t="str">
        <f t="shared" si="25"/>
        <v/>
      </c>
      <c r="P67" s="26" t="str">
        <f t="shared" si="25"/>
        <v/>
      </c>
      <c r="Q67" s="26" t="str">
        <f t="shared" si="25"/>
        <v/>
      </c>
      <c r="R67" s="26" t="str">
        <f t="shared" si="25"/>
        <v/>
      </c>
      <c r="S67" s="26" t="str">
        <f t="shared" si="25"/>
        <v/>
      </c>
      <c r="T67" s="26" t="str">
        <f t="shared" si="25"/>
        <v/>
      </c>
      <c r="V67" s="238"/>
      <c r="W67" s="112" t="s">
        <v>37</v>
      </c>
      <c r="X67" s="112" t="s">
        <v>63</v>
      </c>
      <c r="Y67" s="112" t="s">
        <v>66</v>
      </c>
      <c r="Z67" s="112" t="s">
        <v>37</v>
      </c>
      <c r="AA67" s="112" t="s">
        <v>95</v>
      </c>
    </row>
    <row r="68" spans="1:27" ht="9.75" customHeight="1" x14ac:dyDescent="0.2">
      <c r="A68" s="27" t="str">
        <f t="shared" si="15"/>
        <v/>
      </c>
      <c r="B68" s="27" t="str">
        <f t="shared" si="15"/>
        <v/>
      </c>
      <c r="C68" s="247"/>
      <c r="D68" s="247"/>
      <c r="E68" s="27" t="str">
        <f t="shared" si="14"/>
        <v/>
      </c>
      <c r="F68" s="176"/>
      <c r="G68" s="175" t="str">
        <f>IF(G18="","",G18)</f>
        <v/>
      </c>
      <c r="H68" s="27" t="str">
        <f t="shared" si="17"/>
        <v/>
      </c>
      <c r="I68" s="27" t="str">
        <f t="shared" si="17"/>
        <v>€</v>
      </c>
      <c r="J68" s="27" t="str">
        <f t="shared" si="20"/>
        <v/>
      </c>
      <c r="K68" s="27" t="str">
        <f t="shared" si="18"/>
        <v>€</v>
      </c>
      <c r="L68" s="27" t="str">
        <f t="shared" ref="L68:T68" si="26">IF(L18="","",L18)</f>
        <v>€</v>
      </c>
      <c r="M68" s="27" t="str">
        <f t="shared" si="26"/>
        <v>€</v>
      </c>
      <c r="N68" s="27" t="str">
        <f t="shared" si="26"/>
        <v>€</v>
      </c>
      <c r="O68" s="27" t="str">
        <f t="shared" si="26"/>
        <v>€</v>
      </c>
      <c r="P68" s="27" t="str">
        <f t="shared" si="26"/>
        <v>€</v>
      </c>
      <c r="Q68" s="27" t="str">
        <f t="shared" si="26"/>
        <v>€</v>
      </c>
      <c r="R68" s="27" t="str">
        <f t="shared" si="26"/>
        <v>€</v>
      </c>
      <c r="S68" s="27" t="str">
        <f t="shared" si="26"/>
        <v>€</v>
      </c>
      <c r="T68" s="27" t="str">
        <f t="shared" si="26"/>
        <v>€</v>
      </c>
      <c r="V68" s="238"/>
      <c r="W68" s="112" t="s">
        <v>31</v>
      </c>
      <c r="X68" s="112" t="s">
        <v>64</v>
      </c>
      <c r="Y68" s="112" t="s">
        <v>67</v>
      </c>
      <c r="Z68" s="112" t="s">
        <v>31</v>
      </c>
      <c r="AA68" s="112" t="s">
        <v>36</v>
      </c>
    </row>
    <row r="69" spans="1:27" ht="9.75" customHeight="1" x14ac:dyDescent="0.2">
      <c r="A69" s="18">
        <f t="shared" si="15"/>
        <v>1</v>
      </c>
      <c r="B69" s="18">
        <f t="shared" si="15"/>
        <v>2</v>
      </c>
      <c r="C69" s="235" t="str">
        <f>IF(C19="","",C19)</f>
        <v/>
      </c>
      <c r="D69" s="235"/>
      <c r="E69" s="18">
        <f t="shared" si="14"/>
        <v>3</v>
      </c>
      <c r="F69" s="235">
        <f t="shared" si="16"/>
        <v>4</v>
      </c>
      <c r="G69" s="235"/>
      <c r="H69" s="18">
        <f t="shared" ref="H69:T69" si="27">IF(H19="","",H19)</f>
        <v>5</v>
      </c>
      <c r="I69" s="18">
        <f t="shared" si="27"/>
        <v>6</v>
      </c>
      <c r="J69" s="18" t="str">
        <f t="shared" si="27"/>
        <v/>
      </c>
      <c r="K69" s="18" t="str">
        <f t="shared" si="27"/>
        <v/>
      </c>
      <c r="L69" s="18">
        <f t="shared" si="27"/>
        <v>7</v>
      </c>
      <c r="M69" s="18" t="str">
        <f t="shared" si="27"/>
        <v/>
      </c>
      <c r="N69" s="18" t="str">
        <f t="shared" si="27"/>
        <v/>
      </c>
      <c r="O69" s="18" t="str">
        <f t="shared" si="27"/>
        <v/>
      </c>
      <c r="P69" s="18" t="str">
        <f t="shared" si="27"/>
        <v/>
      </c>
      <c r="Q69" s="18" t="str">
        <f t="shared" si="27"/>
        <v/>
      </c>
      <c r="R69" s="18" t="str">
        <f t="shared" si="27"/>
        <v/>
      </c>
      <c r="S69" s="18" t="str">
        <f t="shared" si="27"/>
        <v/>
      </c>
      <c r="T69" s="18">
        <f t="shared" si="27"/>
        <v>8</v>
      </c>
      <c r="V69" s="238"/>
      <c r="W69" s="112" t="s">
        <v>38</v>
      </c>
      <c r="X69" s="112" t="s">
        <v>46</v>
      </c>
      <c r="Y69" s="112" t="s">
        <v>68</v>
      </c>
      <c r="Z69" s="112" t="s">
        <v>73</v>
      </c>
      <c r="AA69" s="112" t="str">
        <f>CONCATENATE("(lt. Spalte ",J19,")")</f>
        <v>(lt. Spalte )</v>
      </c>
    </row>
    <row r="70" spans="1:27" s="22" customFormat="1" ht="9.75" customHeight="1" x14ac:dyDescent="0.2">
      <c r="A70" s="29"/>
      <c r="B70" s="52"/>
      <c r="C70" s="156"/>
      <c r="D70" s="79" t="str">
        <f>IF($Y$3="ja",UPPER(C70),"O")</f>
        <v>O</v>
      </c>
      <c r="E70" s="24"/>
      <c r="F70" s="155"/>
      <c r="G70" s="184"/>
      <c r="H70" s="39"/>
      <c r="I70" s="39"/>
      <c r="J70" s="24"/>
      <c r="K70" s="39"/>
      <c r="L70" s="38">
        <f>IF(OR(D70="",F70=""),0,IFERROR(ROUNDDOWN(H70*I70,2),0))</f>
        <v>0</v>
      </c>
      <c r="M70" s="38">
        <f>ROUNDDOWN($Y$6*$L70,2)</f>
        <v>0</v>
      </c>
      <c r="N70" s="38"/>
      <c r="O70" s="38"/>
      <c r="P70" s="38"/>
      <c r="Q70" s="38"/>
      <c r="R70" s="39"/>
      <c r="S70" s="39"/>
      <c r="T70" s="39"/>
      <c r="V70" s="238"/>
      <c r="W70" s="112" t="s">
        <v>39</v>
      </c>
      <c r="X70" s="112" t="str">
        <f>CONCATENATE("(lt. Spalte ",E19,")")</f>
        <v>(lt. Spalte 3)</v>
      </c>
      <c r="Y70" s="112" t="s">
        <v>69</v>
      </c>
      <c r="Z70" s="112" t="s">
        <v>74</v>
      </c>
      <c r="AA70" s="112"/>
    </row>
    <row r="71" spans="1:27" s="19" customFormat="1" ht="9.75" customHeight="1" x14ac:dyDescent="0.2">
      <c r="A71" s="29"/>
      <c r="B71" s="52"/>
      <c r="C71" s="157"/>
      <c r="D71" s="79" t="str">
        <f t="shared" ref="D71:D97" si="28">IF($Y$3="ja",IF(UPPER(C71)="",D70,UPPER(C71)),"O")</f>
        <v>O</v>
      </c>
      <c r="E71" s="58" t="str">
        <f>IF(A56=A6,"Übertrag","")</f>
        <v>Übertrag</v>
      </c>
      <c r="F71" s="155"/>
      <c r="G71" s="184"/>
      <c r="H71" s="39"/>
      <c r="I71" s="39"/>
      <c r="J71" s="24"/>
      <c r="K71" s="39">
        <f>IF(E71="Übertrag",IF(K48=0,0,K48),0)</f>
        <v>0</v>
      </c>
      <c r="L71" s="38">
        <f>IF(E71="Übertrag",IF(L48=0,0,L48),IF(OR(D71="",F71=""),0,IFERROR(ROUNDDOWN(H71*I71,2),0)))</f>
        <v>0</v>
      </c>
      <c r="M71" s="39">
        <f>IF(E71="Übertrag",IF(M48=0,0,M48),ROUNDDOWN($Y$6*$L71,2))</f>
        <v>0</v>
      </c>
      <c r="N71" s="39">
        <f>IF(E71="Übertrag",IF(N48=0,0,N48),0)</f>
        <v>0</v>
      </c>
      <c r="O71" s="39">
        <f>IF(E71="Übertrag",IF(O48=0,0,O48),0)</f>
        <v>0</v>
      </c>
      <c r="P71" s="39">
        <f>IF(E71="Übertrag",IF(P48=0,0,P48),0)</f>
        <v>0</v>
      </c>
      <c r="Q71" s="39">
        <f>IF(E71="Übertrag",IF(Q48=0,0,Q48),0)</f>
        <v>0</v>
      </c>
      <c r="R71" s="39">
        <f>IF(E71="Übertrag",IF(R48=0,0,R48),0)</f>
        <v>0</v>
      </c>
      <c r="S71" s="39">
        <f>IF(E71="Übertrag",IF(S48=0,0,S48),0)</f>
        <v>0</v>
      </c>
      <c r="T71" s="39">
        <f>IF(E71="Übertrag",IF(T48=0,0,T48),0)</f>
        <v>0</v>
      </c>
      <c r="V71" s="238"/>
      <c r="W71" s="11" t="str">
        <f>CONCATENATE("(lt. Spalte ",J19,")")</f>
        <v>(lt. Spalte )</v>
      </c>
      <c r="X71" s="11"/>
      <c r="Y71" s="113" t="str">
        <f>CONCATENATE("(lt. Spalte ",E19,")")</f>
        <v>(lt. Spalte 3)</v>
      </c>
      <c r="Z71" s="11" t="str">
        <f>CONCATENATE("(lt. Spalte ",J19,")")</f>
        <v>(lt. Spalte )</v>
      </c>
      <c r="AA71" s="11"/>
    </row>
    <row r="72" spans="1:27" s="19" customFormat="1" ht="9.75" customHeight="1" x14ac:dyDescent="0.2">
      <c r="A72" s="29"/>
      <c r="B72" s="52"/>
      <c r="C72" s="186"/>
      <c r="D72" s="79" t="str">
        <f t="shared" si="28"/>
        <v>O</v>
      </c>
      <c r="E72" s="24"/>
      <c r="F72" s="155"/>
      <c r="G72" s="184"/>
      <c r="H72" s="39"/>
      <c r="I72" s="39"/>
      <c r="J72" s="24"/>
      <c r="K72" s="39"/>
      <c r="L72" s="38">
        <f t="shared" ref="L72:L97" si="29">IF(OR(D72="",F72=""),0,IFERROR(ROUNDDOWN(H72*I72,2),0))</f>
        <v>0</v>
      </c>
      <c r="M72" s="38">
        <f t="shared" ref="M72:M97" si="30">ROUNDDOWN($Y$6*$L72,2)</f>
        <v>0</v>
      </c>
      <c r="N72" s="38"/>
      <c r="O72" s="38"/>
      <c r="P72" s="38"/>
      <c r="Q72" s="38"/>
      <c r="R72" s="39"/>
      <c r="S72" s="39"/>
      <c r="T72" s="39"/>
      <c r="V72" s="43" t="s">
        <v>94</v>
      </c>
      <c r="W72" s="43">
        <f>IF(W19&lt;&gt;"",0,1)+IF(W25&lt;&gt;"",0,1)+IF(W31&lt;&gt;"",0,1)+IF(W37&lt;&gt;"",0,1)+IF(W43&lt;&gt;"",0,1)+IF(W49&lt;&gt;"",0,1)+IF(W55&lt;&gt;"",0,1)+IF(W61&lt;&gt;"",0,1)+IF(W67&lt;&gt;"",0,1)</f>
        <v>5</v>
      </c>
      <c r="X72" s="43">
        <f>IF(X19&lt;&gt;"",0,1)+IF(X25&lt;&gt;"",0,1)+IF(X31&lt;&gt;"",0,1)+IF(X37&lt;&gt;"",0,1)+IF(X43&lt;&gt;"",0,1)+IF(X49&lt;&gt;"",0,1)+IF(X55&lt;&gt;"",0,1)+IF(X61&lt;&gt;"",0,1)+IF(X67&lt;&gt;"",0,1)</f>
        <v>8</v>
      </c>
      <c r="Y72" s="43">
        <f>IF(Y19&lt;&gt;"",0,1)+IF(Y25&lt;&gt;"",0,1)+IF(Y31&lt;&gt;"",0,1)+IF(Y37&lt;&gt;"",0,1)+IF(Y43&lt;&gt;"",0,1)+IF(Y49&lt;&gt;"",0,1)+IF(Y55&lt;&gt;"",0,1)+IF(Y61&lt;&gt;"",0,1)+IF(Y67&lt;&gt;"",0,1)</f>
        <v>8</v>
      </c>
      <c r="Z72" s="43">
        <f>IF(Z19&lt;&gt;"",0,1)+IF(Z25&lt;&gt;"",0,1)+IF(Z31&lt;&gt;"",0,1)+IF(Z37&lt;&gt;"",0,1)+IF(Z43&lt;&gt;"",0,1)+IF(Z49&lt;&gt;"",0,1)+IF(Z55&lt;&gt;"",0,1)+IF(Z61&lt;&gt;"",0,1)+IF(Z67&lt;&gt;"",0,1)</f>
        <v>5</v>
      </c>
      <c r="AA72" s="43">
        <f>IF(AA19&lt;&gt;"",0,1)+IF(AA25&lt;&gt;"",0,1)+IF(AA31&lt;&gt;"",0,1)+IF(AA37&lt;&gt;"",0,1)+IF(AA43&lt;&gt;"",0,1)+IF(AA49&lt;&gt;"",0,1)+IF(AA55&lt;&gt;"",0,1)+IF(AA61&lt;&gt;"",0,1)+IF(AA67&lt;&gt;"",0,1)</f>
        <v>6</v>
      </c>
    </row>
    <row r="73" spans="1:27" s="19" customFormat="1" ht="9.75" customHeight="1" x14ac:dyDescent="0.2">
      <c r="A73" s="29"/>
      <c r="B73" s="52"/>
      <c r="C73" s="157"/>
      <c r="D73" s="79" t="str">
        <f t="shared" si="28"/>
        <v>O</v>
      </c>
      <c r="E73" s="24"/>
      <c r="F73" s="155"/>
      <c r="G73" s="184"/>
      <c r="H73" s="39"/>
      <c r="I73" s="39"/>
      <c r="J73" s="24"/>
      <c r="K73" s="39"/>
      <c r="L73" s="38">
        <f t="shared" si="29"/>
        <v>0</v>
      </c>
      <c r="M73" s="38">
        <f t="shared" si="30"/>
        <v>0</v>
      </c>
      <c r="N73" s="38"/>
      <c r="O73" s="38"/>
      <c r="P73" s="38"/>
      <c r="Q73" s="38"/>
      <c r="R73" s="39"/>
      <c r="S73" s="39"/>
      <c r="T73" s="39"/>
    </row>
    <row r="74" spans="1:27" s="19" customFormat="1" ht="9.75" customHeight="1" x14ac:dyDescent="0.2">
      <c r="A74" s="29"/>
      <c r="B74" s="52"/>
      <c r="C74" s="157"/>
      <c r="D74" s="79" t="str">
        <f t="shared" si="28"/>
        <v>O</v>
      </c>
      <c r="E74" s="24"/>
      <c r="F74" s="155"/>
      <c r="G74" s="184"/>
      <c r="H74" s="39"/>
      <c r="I74" s="39"/>
      <c r="J74" s="24"/>
      <c r="K74" s="39"/>
      <c r="L74" s="38">
        <f t="shared" si="29"/>
        <v>0</v>
      </c>
      <c r="M74" s="38">
        <f t="shared" si="30"/>
        <v>0</v>
      </c>
      <c r="N74" s="38"/>
      <c r="O74" s="38"/>
      <c r="P74" s="38"/>
      <c r="Q74" s="38"/>
      <c r="R74" s="39"/>
      <c r="S74" s="39"/>
      <c r="T74" s="39"/>
      <c r="V74" s="215" t="s">
        <v>53</v>
      </c>
      <c r="W74" s="216"/>
      <c r="X74" s="216"/>
      <c r="Y74" s="216"/>
      <c r="Z74" s="216"/>
      <c r="AA74" s="217"/>
    </row>
    <row r="75" spans="1:27" s="19" customFormat="1" ht="9.75" customHeight="1" x14ac:dyDescent="0.2">
      <c r="A75" s="29"/>
      <c r="B75" s="52"/>
      <c r="C75" s="157"/>
      <c r="D75" s="79" t="str">
        <f t="shared" si="28"/>
        <v>O</v>
      </c>
      <c r="E75" s="24"/>
      <c r="F75" s="155"/>
      <c r="G75" s="184"/>
      <c r="H75" s="39"/>
      <c r="I75" s="39"/>
      <c r="J75" s="24"/>
      <c r="K75" s="39"/>
      <c r="L75" s="38">
        <f t="shared" si="29"/>
        <v>0</v>
      </c>
      <c r="M75" s="38">
        <f t="shared" si="30"/>
        <v>0</v>
      </c>
      <c r="N75" s="38"/>
      <c r="O75" s="38"/>
      <c r="P75" s="38"/>
      <c r="Q75" s="38"/>
      <c r="R75" s="39"/>
      <c r="S75" s="39"/>
      <c r="T75" s="39"/>
      <c r="V75" s="258" t="s">
        <v>120</v>
      </c>
      <c r="W75" s="259"/>
      <c r="X75" s="259"/>
      <c r="Y75" s="260"/>
      <c r="Z75" s="110">
        <f>IF(ISERROR(Finanzierungsplan!#REF!),143,Finanzierungsplan!#REF!)</f>
        <v>143</v>
      </c>
    </row>
    <row r="76" spans="1:27" s="19" customFormat="1" ht="9.75" customHeight="1" x14ac:dyDescent="0.2">
      <c r="A76" s="29"/>
      <c r="B76" s="52"/>
      <c r="C76" s="157"/>
      <c r="D76" s="79" t="str">
        <f t="shared" si="28"/>
        <v>O</v>
      </c>
      <c r="E76" s="24"/>
      <c r="F76" s="155"/>
      <c r="G76" s="184"/>
      <c r="H76" s="39"/>
      <c r="I76" s="39"/>
      <c r="J76" s="24"/>
      <c r="K76" s="39"/>
      <c r="L76" s="38">
        <f t="shared" si="29"/>
        <v>0</v>
      </c>
      <c r="M76" s="38">
        <f t="shared" si="30"/>
        <v>0</v>
      </c>
      <c r="N76" s="38"/>
      <c r="O76" s="38"/>
      <c r="P76" s="38"/>
      <c r="Q76" s="38"/>
      <c r="R76" s="39"/>
      <c r="S76" s="39"/>
      <c r="T76" s="39"/>
    </row>
    <row r="77" spans="1:27" s="19" customFormat="1" ht="9.75" customHeight="1" x14ac:dyDescent="0.2">
      <c r="A77" s="29"/>
      <c r="B77" s="52"/>
      <c r="C77" s="157"/>
      <c r="D77" s="79" t="str">
        <f t="shared" si="28"/>
        <v>O</v>
      </c>
      <c r="E77" s="24"/>
      <c r="F77" s="155"/>
      <c r="G77" s="184"/>
      <c r="H77" s="39"/>
      <c r="I77" s="39"/>
      <c r="J77" s="24"/>
      <c r="K77" s="39"/>
      <c r="L77" s="38">
        <f t="shared" si="29"/>
        <v>0</v>
      </c>
      <c r="M77" s="38">
        <f t="shared" si="30"/>
        <v>0</v>
      </c>
      <c r="N77" s="38"/>
      <c r="O77" s="38"/>
      <c r="P77" s="38"/>
      <c r="Q77" s="38"/>
      <c r="R77" s="39"/>
      <c r="S77" s="39"/>
      <c r="T77" s="39"/>
      <c r="V77" s="43" t="s">
        <v>51</v>
      </c>
      <c r="W77" s="268" t="s">
        <v>48</v>
      </c>
      <c r="X77" s="269"/>
      <c r="Y77" s="43" t="s">
        <v>49</v>
      </c>
      <c r="Z77" s="22"/>
      <c r="AA77" s="3"/>
    </row>
    <row r="78" spans="1:27" s="19" customFormat="1" ht="9.75" customHeight="1" x14ac:dyDescent="0.2">
      <c r="A78" s="29"/>
      <c r="B78" s="52"/>
      <c r="C78" s="157"/>
      <c r="D78" s="79" t="str">
        <f t="shared" si="28"/>
        <v>O</v>
      </c>
      <c r="E78" s="24"/>
      <c r="F78" s="155"/>
      <c r="G78" s="184"/>
      <c r="H78" s="39"/>
      <c r="I78" s="39"/>
      <c r="J78" s="24"/>
      <c r="K78" s="39"/>
      <c r="L78" s="38">
        <f t="shared" si="29"/>
        <v>0</v>
      </c>
      <c r="M78" s="38">
        <f t="shared" si="30"/>
        <v>0</v>
      </c>
      <c r="N78" s="38"/>
      <c r="O78" s="38"/>
      <c r="P78" s="38"/>
      <c r="Q78" s="38"/>
      <c r="R78" s="39"/>
      <c r="S78" s="39"/>
      <c r="T78" s="39"/>
      <c r="V78" s="69"/>
      <c r="W78" s="202"/>
      <c r="X78" s="203"/>
      <c r="Y78" s="67"/>
      <c r="Z78" s="22"/>
      <c r="AA78" s="3"/>
    </row>
    <row r="79" spans="1:27" s="19" customFormat="1" ht="9.75" customHeight="1" x14ac:dyDescent="0.2">
      <c r="A79" s="29"/>
      <c r="B79" s="52"/>
      <c r="C79" s="157"/>
      <c r="D79" s="79" t="str">
        <f t="shared" si="28"/>
        <v>O</v>
      </c>
      <c r="E79" s="24"/>
      <c r="F79" s="155"/>
      <c r="G79" s="184"/>
      <c r="H79" s="39"/>
      <c r="I79" s="39"/>
      <c r="J79" s="24"/>
      <c r="K79" s="39"/>
      <c r="L79" s="38">
        <f t="shared" si="29"/>
        <v>0</v>
      </c>
      <c r="M79" s="38">
        <f t="shared" si="30"/>
        <v>0</v>
      </c>
      <c r="N79" s="38"/>
      <c r="O79" s="38"/>
      <c r="P79" s="38"/>
      <c r="Q79" s="38"/>
      <c r="R79" s="39"/>
      <c r="S79" s="39"/>
      <c r="T79" s="39"/>
      <c r="V79" s="43">
        <v>1</v>
      </c>
      <c r="W79" s="204" t="s">
        <v>118</v>
      </c>
      <c r="X79" s="205"/>
      <c r="Y79" s="111"/>
      <c r="Z79" s="22"/>
      <c r="AA79" s="3"/>
    </row>
    <row r="80" spans="1:27" s="19" customFormat="1" ht="9.75" customHeight="1" x14ac:dyDescent="0.2">
      <c r="A80" s="29"/>
      <c r="B80" s="52"/>
      <c r="C80" s="157"/>
      <c r="D80" s="79" t="str">
        <f t="shared" si="28"/>
        <v>O</v>
      </c>
      <c r="E80" s="24"/>
      <c r="F80" s="155"/>
      <c r="G80" s="184"/>
      <c r="H80" s="39"/>
      <c r="I80" s="39"/>
      <c r="J80" s="24"/>
      <c r="K80" s="39"/>
      <c r="L80" s="38">
        <f t="shared" si="29"/>
        <v>0</v>
      </c>
      <c r="M80" s="38">
        <f t="shared" si="30"/>
        <v>0</v>
      </c>
      <c r="N80" s="38"/>
      <c r="O80" s="38"/>
      <c r="P80" s="38"/>
      <c r="Q80" s="38"/>
      <c r="R80" s="39"/>
      <c r="S80" s="39"/>
      <c r="T80" s="39"/>
      <c r="V80" s="43">
        <v>2</v>
      </c>
      <c r="W80" s="204" t="s">
        <v>119</v>
      </c>
      <c r="X80" s="205"/>
      <c r="Y80" s="111"/>
      <c r="Z80" s="22"/>
      <c r="AA80" s="3"/>
    </row>
    <row r="81" spans="1:27" s="19" customFormat="1" ht="9.75" customHeight="1" x14ac:dyDescent="0.2">
      <c r="A81" s="29"/>
      <c r="B81" s="52"/>
      <c r="C81" s="157"/>
      <c r="D81" s="79" t="str">
        <f t="shared" si="28"/>
        <v>O</v>
      </c>
      <c r="E81" s="24"/>
      <c r="F81" s="155"/>
      <c r="G81" s="184"/>
      <c r="H81" s="39"/>
      <c r="I81" s="39"/>
      <c r="J81" s="24"/>
      <c r="K81" s="39"/>
      <c r="L81" s="38">
        <f t="shared" si="29"/>
        <v>0</v>
      </c>
      <c r="M81" s="38">
        <f t="shared" si="30"/>
        <v>0</v>
      </c>
      <c r="N81" s="38"/>
      <c r="O81" s="38"/>
      <c r="P81" s="38"/>
      <c r="Q81" s="38"/>
      <c r="R81" s="39"/>
      <c r="S81" s="39"/>
      <c r="T81" s="39"/>
      <c r="V81" s="43">
        <v>3</v>
      </c>
      <c r="W81" s="204" t="s">
        <v>114</v>
      </c>
      <c r="X81" s="205"/>
      <c r="Y81" s="111"/>
      <c r="Z81" s="22"/>
      <c r="AA81" s="3"/>
    </row>
    <row r="82" spans="1:27" s="19" customFormat="1" ht="9.75" customHeight="1" x14ac:dyDescent="0.2">
      <c r="A82" s="29"/>
      <c r="B82" s="52"/>
      <c r="C82" s="157"/>
      <c r="D82" s="79" t="str">
        <f t="shared" si="28"/>
        <v>O</v>
      </c>
      <c r="E82" s="24"/>
      <c r="F82" s="155"/>
      <c r="G82" s="184"/>
      <c r="H82" s="39"/>
      <c r="I82" s="39"/>
      <c r="J82" s="24"/>
      <c r="K82" s="39"/>
      <c r="L82" s="38">
        <f t="shared" si="29"/>
        <v>0</v>
      </c>
      <c r="M82" s="38">
        <f t="shared" si="30"/>
        <v>0</v>
      </c>
      <c r="N82" s="38"/>
      <c r="O82" s="38"/>
      <c r="P82" s="38"/>
      <c r="Q82" s="38"/>
      <c r="R82" s="39"/>
      <c r="S82" s="39"/>
      <c r="T82" s="39"/>
      <c r="V82" s="43">
        <v>4</v>
      </c>
      <c r="W82" s="204" t="s">
        <v>115</v>
      </c>
      <c r="X82" s="205"/>
      <c r="Y82" s="111"/>
      <c r="Z82" s="22"/>
      <c r="AA82" s="3"/>
    </row>
    <row r="83" spans="1:27" s="19" customFormat="1" ht="9.75" customHeight="1" x14ac:dyDescent="0.2">
      <c r="A83" s="29"/>
      <c r="B83" s="52"/>
      <c r="C83" s="157"/>
      <c r="D83" s="79" t="str">
        <f t="shared" si="28"/>
        <v>O</v>
      </c>
      <c r="E83" s="24"/>
      <c r="F83" s="155"/>
      <c r="G83" s="184"/>
      <c r="H83" s="39"/>
      <c r="I83" s="39"/>
      <c r="J83" s="24"/>
      <c r="K83" s="39"/>
      <c r="L83" s="38">
        <f t="shared" si="29"/>
        <v>0</v>
      </c>
      <c r="M83" s="38">
        <f t="shared" si="30"/>
        <v>0</v>
      </c>
      <c r="N83" s="38"/>
      <c r="O83" s="38"/>
      <c r="P83" s="38"/>
      <c r="Q83" s="38"/>
      <c r="R83" s="39"/>
      <c r="S83" s="39"/>
      <c r="T83" s="39"/>
      <c r="V83" s="43">
        <v>5</v>
      </c>
      <c r="W83" s="204" t="s">
        <v>71</v>
      </c>
      <c r="X83" s="205"/>
      <c r="Y83" s="111"/>
      <c r="Z83" s="22"/>
      <c r="AA83" s="3"/>
    </row>
    <row r="84" spans="1:27" s="19" customFormat="1" ht="9.75" customHeight="1" x14ac:dyDescent="0.2">
      <c r="A84" s="29"/>
      <c r="B84" s="52"/>
      <c r="C84" s="157"/>
      <c r="D84" s="79" t="str">
        <f t="shared" si="28"/>
        <v>O</v>
      </c>
      <c r="E84" s="24"/>
      <c r="F84" s="155"/>
      <c r="G84" s="184"/>
      <c r="H84" s="39"/>
      <c r="I84" s="39"/>
      <c r="J84" s="24"/>
      <c r="K84" s="39"/>
      <c r="L84" s="38">
        <f t="shared" si="29"/>
        <v>0</v>
      </c>
      <c r="M84" s="38">
        <f t="shared" si="30"/>
        <v>0</v>
      </c>
      <c r="N84" s="38"/>
      <c r="O84" s="38"/>
      <c r="P84" s="38"/>
      <c r="Q84" s="38"/>
      <c r="R84" s="39"/>
      <c r="S84" s="39"/>
      <c r="T84" s="39"/>
      <c r="V84" s="43">
        <v>6</v>
      </c>
      <c r="W84" s="204" t="s">
        <v>116</v>
      </c>
      <c r="X84" s="205"/>
      <c r="Y84" s="111"/>
      <c r="Z84" s="22"/>
      <c r="AA84" s="3"/>
    </row>
    <row r="85" spans="1:27" s="19" customFormat="1" ht="9.75" customHeight="1" x14ac:dyDescent="0.2">
      <c r="A85" s="29"/>
      <c r="B85" s="52"/>
      <c r="C85" s="157"/>
      <c r="D85" s="79" t="str">
        <f t="shared" si="28"/>
        <v>O</v>
      </c>
      <c r="E85" s="24"/>
      <c r="F85" s="155"/>
      <c r="G85" s="184"/>
      <c r="H85" s="39"/>
      <c r="I85" s="39"/>
      <c r="J85" s="24"/>
      <c r="K85" s="39"/>
      <c r="L85" s="38">
        <f t="shared" si="29"/>
        <v>0</v>
      </c>
      <c r="M85" s="38">
        <f t="shared" si="30"/>
        <v>0</v>
      </c>
      <c r="N85" s="38"/>
      <c r="O85" s="38"/>
      <c r="P85" s="38"/>
      <c r="Q85" s="38"/>
      <c r="R85" s="39"/>
      <c r="S85" s="39"/>
      <c r="T85" s="39"/>
      <c r="V85" s="43">
        <v>7</v>
      </c>
      <c r="W85" s="204" t="s">
        <v>50</v>
      </c>
      <c r="X85" s="205"/>
      <c r="Y85" s="111"/>
      <c r="Z85" s="22"/>
      <c r="AA85" s="3"/>
    </row>
    <row r="86" spans="1:27" s="19" customFormat="1" ht="9.75" customHeight="1" x14ac:dyDescent="0.2">
      <c r="A86" s="29"/>
      <c r="B86" s="52"/>
      <c r="C86" s="157"/>
      <c r="D86" s="79" t="str">
        <f t="shared" si="28"/>
        <v>O</v>
      </c>
      <c r="E86" s="24"/>
      <c r="F86" s="155"/>
      <c r="G86" s="184"/>
      <c r="H86" s="39"/>
      <c r="I86" s="39"/>
      <c r="J86" s="24"/>
      <c r="K86" s="39"/>
      <c r="L86" s="38">
        <f t="shared" si="29"/>
        <v>0</v>
      </c>
      <c r="M86" s="38">
        <f t="shared" si="30"/>
        <v>0</v>
      </c>
      <c r="N86" s="38"/>
      <c r="O86" s="38"/>
      <c r="P86" s="38"/>
      <c r="Q86" s="38"/>
      <c r="R86" s="39"/>
      <c r="S86" s="39"/>
      <c r="T86" s="39"/>
      <c r="V86" s="43">
        <v>8</v>
      </c>
      <c r="W86" s="204" t="s">
        <v>117</v>
      </c>
      <c r="X86" s="205"/>
      <c r="Y86" s="111"/>
      <c r="Z86" s="22"/>
      <c r="AA86" s="3"/>
    </row>
    <row r="87" spans="1:27" s="19" customFormat="1" ht="9.75" customHeight="1" x14ac:dyDescent="0.2">
      <c r="A87" s="29"/>
      <c r="B87" s="52"/>
      <c r="C87" s="157"/>
      <c r="D87" s="79" t="str">
        <f t="shared" si="28"/>
        <v>O</v>
      </c>
      <c r="E87" s="24"/>
      <c r="F87" s="155"/>
      <c r="G87" s="184"/>
      <c r="H87" s="39"/>
      <c r="I87" s="39"/>
      <c r="J87" s="24"/>
      <c r="K87" s="39"/>
      <c r="L87" s="38">
        <f t="shared" si="29"/>
        <v>0</v>
      </c>
      <c r="M87" s="38">
        <f t="shared" si="30"/>
        <v>0</v>
      </c>
      <c r="N87" s="38"/>
      <c r="O87" s="38"/>
      <c r="P87" s="38"/>
      <c r="Q87" s="38"/>
      <c r="R87" s="39"/>
      <c r="S87" s="39"/>
      <c r="T87" s="39"/>
      <c r="V87" s="43">
        <v>9</v>
      </c>
      <c r="W87" s="204"/>
      <c r="X87" s="205"/>
      <c r="Y87" s="111"/>
      <c r="Z87" s="22"/>
      <c r="AA87" s="3"/>
    </row>
    <row r="88" spans="1:27" s="19" customFormat="1" ht="9.75" customHeight="1" x14ac:dyDescent="0.2">
      <c r="A88" s="29"/>
      <c r="B88" s="52"/>
      <c r="C88" s="157"/>
      <c r="D88" s="79" t="str">
        <f t="shared" si="28"/>
        <v>O</v>
      </c>
      <c r="E88" s="24"/>
      <c r="F88" s="155"/>
      <c r="G88" s="184"/>
      <c r="H88" s="39"/>
      <c r="I88" s="39"/>
      <c r="J88" s="24"/>
      <c r="K88" s="39"/>
      <c r="L88" s="38">
        <f t="shared" si="29"/>
        <v>0</v>
      </c>
      <c r="M88" s="38">
        <f t="shared" si="30"/>
        <v>0</v>
      </c>
      <c r="N88" s="38"/>
      <c r="O88" s="38"/>
      <c r="P88" s="38"/>
      <c r="Q88" s="38"/>
      <c r="R88" s="39"/>
      <c r="S88" s="39"/>
      <c r="T88" s="39"/>
      <c r="V88" s="3"/>
      <c r="W88" s="204"/>
      <c r="X88" s="205"/>
      <c r="Y88" s="111"/>
      <c r="Z88" s="22"/>
      <c r="AA88" s="3"/>
    </row>
    <row r="89" spans="1:27" s="19" customFormat="1" ht="9.75" customHeight="1" x14ac:dyDescent="0.2">
      <c r="A89" s="29"/>
      <c r="B89" s="52"/>
      <c r="C89" s="157"/>
      <c r="D89" s="79" t="str">
        <f t="shared" si="28"/>
        <v>O</v>
      </c>
      <c r="E89" s="24"/>
      <c r="F89" s="155"/>
      <c r="G89" s="184"/>
      <c r="H89" s="39"/>
      <c r="I89" s="39"/>
      <c r="J89" s="24"/>
      <c r="K89" s="39"/>
      <c r="L89" s="38">
        <f t="shared" si="29"/>
        <v>0</v>
      </c>
      <c r="M89" s="38">
        <f t="shared" si="30"/>
        <v>0</v>
      </c>
      <c r="N89" s="38"/>
      <c r="O89" s="38"/>
      <c r="P89" s="38"/>
      <c r="Q89" s="38"/>
      <c r="R89" s="39"/>
      <c r="S89" s="39"/>
      <c r="T89" s="39"/>
      <c r="V89" s="3"/>
      <c r="W89" s="204"/>
      <c r="X89" s="205"/>
      <c r="Y89" s="111"/>
      <c r="Z89" s="22"/>
      <c r="AA89" s="3"/>
    </row>
    <row r="90" spans="1:27" s="19" customFormat="1" ht="9.75" customHeight="1" x14ac:dyDescent="0.2">
      <c r="A90" s="29"/>
      <c r="B90" s="52"/>
      <c r="C90" s="157"/>
      <c r="D90" s="79" t="str">
        <f t="shared" si="28"/>
        <v>O</v>
      </c>
      <c r="E90" s="24"/>
      <c r="F90" s="155"/>
      <c r="G90" s="184"/>
      <c r="H90" s="39"/>
      <c r="I90" s="39"/>
      <c r="J90" s="24"/>
      <c r="K90" s="39"/>
      <c r="L90" s="38">
        <f t="shared" si="29"/>
        <v>0</v>
      </c>
      <c r="M90" s="38">
        <f t="shared" si="30"/>
        <v>0</v>
      </c>
      <c r="N90" s="38"/>
      <c r="O90" s="38"/>
      <c r="P90" s="38"/>
      <c r="Q90" s="38"/>
      <c r="R90" s="39"/>
      <c r="S90" s="39"/>
      <c r="T90" s="39"/>
      <c r="V90" s="3"/>
      <c r="W90" s="204"/>
      <c r="X90" s="205"/>
      <c r="Y90" s="111"/>
      <c r="Z90" s="22"/>
      <c r="AA90" s="3"/>
    </row>
    <row r="91" spans="1:27" s="19" customFormat="1" ht="9.75" customHeight="1" x14ac:dyDescent="0.2">
      <c r="A91" s="29"/>
      <c r="B91" s="52"/>
      <c r="C91" s="157"/>
      <c r="D91" s="79" t="str">
        <f t="shared" si="28"/>
        <v>O</v>
      </c>
      <c r="E91" s="24"/>
      <c r="F91" s="155"/>
      <c r="G91" s="184"/>
      <c r="H91" s="39"/>
      <c r="I91" s="39"/>
      <c r="J91" s="24"/>
      <c r="K91" s="39"/>
      <c r="L91" s="38">
        <f t="shared" si="29"/>
        <v>0</v>
      </c>
      <c r="M91" s="38">
        <f t="shared" si="30"/>
        <v>0</v>
      </c>
      <c r="N91" s="38"/>
      <c r="O91" s="38"/>
      <c r="P91" s="38"/>
      <c r="Q91" s="38"/>
      <c r="R91" s="39"/>
      <c r="S91" s="39"/>
      <c r="T91" s="39"/>
      <c r="V91" s="3"/>
      <c r="W91" s="204"/>
      <c r="X91" s="205"/>
      <c r="Y91" s="111"/>
      <c r="Z91" s="22"/>
      <c r="AA91" s="3"/>
    </row>
    <row r="92" spans="1:27" s="19" customFormat="1" ht="9.75" customHeight="1" x14ac:dyDescent="0.2">
      <c r="A92" s="29"/>
      <c r="B92" s="52"/>
      <c r="C92" s="157"/>
      <c r="D92" s="79" t="str">
        <f t="shared" si="28"/>
        <v>O</v>
      </c>
      <c r="E92" s="24"/>
      <c r="F92" s="155"/>
      <c r="G92" s="184"/>
      <c r="H92" s="39"/>
      <c r="I92" s="39"/>
      <c r="J92" s="24"/>
      <c r="K92" s="39"/>
      <c r="L92" s="38">
        <f t="shared" si="29"/>
        <v>0</v>
      </c>
      <c r="M92" s="38">
        <f t="shared" si="30"/>
        <v>0</v>
      </c>
      <c r="N92" s="38"/>
      <c r="O92" s="38"/>
      <c r="P92" s="38"/>
      <c r="Q92" s="38"/>
      <c r="R92" s="39"/>
      <c r="S92" s="39"/>
      <c r="T92" s="39"/>
      <c r="V92" s="3"/>
      <c r="W92" s="204"/>
      <c r="X92" s="205"/>
      <c r="Y92" s="111"/>
      <c r="Z92" s="22"/>
      <c r="AA92" s="3"/>
    </row>
    <row r="93" spans="1:27" s="19" customFormat="1" ht="9.75" customHeight="1" x14ac:dyDescent="0.2">
      <c r="A93" s="29"/>
      <c r="B93" s="52"/>
      <c r="C93" s="157"/>
      <c r="D93" s="79" t="str">
        <f t="shared" si="28"/>
        <v>O</v>
      </c>
      <c r="E93" s="24"/>
      <c r="F93" s="155"/>
      <c r="G93" s="184"/>
      <c r="H93" s="39"/>
      <c r="I93" s="39"/>
      <c r="J93" s="24"/>
      <c r="K93" s="39"/>
      <c r="L93" s="38">
        <f t="shared" si="29"/>
        <v>0</v>
      </c>
      <c r="M93" s="38">
        <f t="shared" si="30"/>
        <v>0</v>
      </c>
      <c r="N93" s="38"/>
      <c r="O93" s="38"/>
      <c r="P93" s="38"/>
      <c r="Q93" s="38"/>
      <c r="R93" s="39"/>
      <c r="S93" s="39"/>
      <c r="T93" s="39"/>
      <c r="V93" s="3"/>
      <c r="W93" s="204"/>
      <c r="X93" s="205"/>
      <c r="Y93" s="111"/>
      <c r="Z93" s="22"/>
      <c r="AA93" s="3"/>
    </row>
    <row r="94" spans="1:27" s="19" customFormat="1" ht="9.75" customHeight="1" x14ac:dyDescent="0.2">
      <c r="A94" s="29"/>
      <c r="B94" s="52"/>
      <c r="C94" s="157"/>
      <c r="D94" s="79" t="str">
        <f t="shared" si="28"/>
        <v>O</v>
      </c>
      <c r="E94" s="24"/>
      <c r="F94" s="155"/>
      <c r="G94" s="184"/>
      <c r="H94" s="39"/>
      <c r="I94" s="39"/>
      <c r="J94" s="24"/>
      <c r="K94" s="39"/>
      <c r="L94" s="38">
        <f t="shared" si="29"/>
        <v>0</v>
      </c>
      <c r="M94" s="38">
        <f t="shared" si="30"/>
        <v>0</v>
      </c>
      <c r="N94" s="38"/>
      <c r="O94" s="38"/>
      <c r="P94" s="38"/>
      <c r="Q94" s="38"/>
      <c r="R94" s="39"/>
      <c r="S94" s="39"/>
      <c r="T94" s="39"/>
      <c r="V94" s="3"/>
      <c r="W94" s="204"/>
      <c r="X94" s="205"/>
      <c r="Y94" s="111"/>
      <c r="Z94" s="22"/>
      <c r="AA94" s="3"/>
    </row>
    <row r="95" spans="1:27" s="19" customFormat="1" ht="9.75" customHeight="1" x14ac:dyDescent="0.2">
      <c r="A95" s="29"/>
      <c r="B95" s="52"/>
      <c r="C95" s="157"/>
      <c r="D95" s="79" t="str">
        <f t="shared" si="28"/>
        <v>O</v>
      </c>
      <c r="E95" s="24"/>
      <c r="F95" s="155"/>
      <c r="G95" s="184"/>
      <c r="H95" s="39"/>
      <c r="I95" s="39"/>
      <c r="J95" s="24"/>
      <c r="K95" s="39"/>
      <c r="L95" s="38">
        <f t="shared" si="29"/>
        <v>0</v>
      </c>
      <c r="M95" s="38">
        <f t="shared" si="30"/>
        <v>0</v>
      </c>
      <c r="N95" s="38"/>
      <c r="O95" s="38"/>
      <c r="P95" s="38"/>
      <c r="Q95" s="38"/>
      <c r="R95" s="39"/>
      <c r="S95" s="39"/>
      <c r="T95" s="39"/>
      <c r="V95" s="3"/>
      <c r="W95" s="204"/>
      <c r="X95" s="205"/>
      <c r="Y95" s="111"/>
      <c r="Z95" s="22"/>
      <c r="AA95" s="3"/>
    </row>
    <row r="96" spans="1:27" s="19" customFormat="1" ht="9.75" customHeight="1" x14ac:dyDescent="0.2">
      <c r="A96" s="29"/>
      <c r="B96" s="52"/>
      <c r="C96" s="157"/>
      <c r="D96" s="79" t="str">
        <f t="shared" si="28"/>
        <v>O</v>
      </c>
      <c r="E96" s="24"/>
      <c r="F96" s="155"/>
      <c r="G96" s="184"/>
      <c r="H96" s="39"/>
      <c r="I96" s="39"/>
      <c r="J96" s="24"/>
      <c r="K96" s="39"/>
      <c r="L96" s="38">
        <f t="shared" si="29"/>
        <v>0</v>
      </c>
      <c r="M96" s="38">
        <f t="shared" si="30"/>
        <v>0</v>
      </c>
      <c r="N96" s="38"/>
      <c r="O96" s="38"/>
      <c r="P96" s="38"/>
      <c r="Q96" s="38"/>
      <c r="R96" s="39"/>
      <c r="S96" s="39"/>
      <c r="T96" s="39"/>
      <c r="U96" s="267" t="str">
        <f>U46</f>
        <v xml:space="preserve"> </v>
      </c>
      <c r="V96" s="3"/>
      <c r="W96" s="204"/>
      <c r="X96" s="205"/>
      <c r="Y96" s="111"/>
      <c r="Z96" s="22"/>
      <c r="AA96" s="3"/>
    </row>
    <row r="97" spans="1:27" ht="9.75" customHeight="1" x14ac:dyDescent="0.2">
      <c r="A97" s="30"/>
      <c r="B97" s="53"/>
      <c r="C97" s="158"/>
      <c r="D97" s="80" t="str">
        <f t="shared" si="28"/>
        <v>O</v>
      </c>
      <c r="E97" s="25"/>
      <c r="F97" s="155"/>
      <c r="G97" s="184"/>
      <c r="H97" s="40"/>
      <c r="I97" s="39"/>
      <c r="J97" s="25"/>
      <c r="K97" s="40"/>
      <c r="L97" s="38">
        <f t="shared" si="29"/>
        <v>0</v>
      </c>
      <c r="M97" s="38">
        <f t="shared" si="30"/>
        <v>0</v>
      </c>
      <c r="N97" s="38"/>
      <c r="O97" s="38"/>
      <c r="P97" s="38"/>
      <c r="Q97" s="38"/>
      <c r="R97" s="40"/>
      <c r="S97" s="40"/>
      <c r="T97" s="40"/>
      <c r="U97" s="267"/>
      <c r="W97" s="204"/>
      <c r="X97" s="205"/>
      <c r="Y97" s="111"/>
      <c r="Z97" s="22"/>
    </row>
    <row r="98" spans="1:27" ht="9.75" customHeight="1" x14ac:dyDescent="0.2">
      <c r="A98" s="188" t="str">
        <f>IF(A48&lt;&gt;"",A48,"")</f>
        <v/>
      </c>
      <c r="B98" s="125"/>
      <c r="C98" s="125"/>
      <c r="D98" s="125"/>
      <c r="E98" s="125"/>
      <c r="F98" s="129"/>
      <c r="G98" s="129" t="str">
        <f>G48</f>
        <v>Summe</v>
      </c>
      <c r="H98" s="129"/>
      <c r="I98" s="130"/>
      <c r="J98" s="20" t="str">
        <f>J48</f>
        <v xml:space="preserve"> Summe</v>
      </c>
      <c r="K98" s="41">
        <f t="shared" ref="K98:T98" si="31">SUM(K70:K97)</f>
        <v>0</v>
      </c>
      <c r="L98" s="41">
        <f t="shared" si="31"/>
        <v>0</v>
      </c>
      <c r="M98" s="41">
        <f t="shared" si="31"/>
        <v>0</v>
      </c>
      <c r="N98" s="41">
        <f>SUM(N70:N97)</f>
        <v>0</v>
      </c>
      <c r="O98" s="41">
        <f>SUM(O70:O97)</f>
        <v>0</v>
      </c>
      <c r="P98" s="41">
        <f>SUM(P70:P97)</f>
        <v>0</v>
      </c>
      <c r="Q98" s="41">
        <f>SUM(Q70:Q97)</f>
        <v>0</v>
      </c>
      <c r="R98" s="41">
        <f t="shared" si="31"/>
        <v>0</v>
      </c>
      <c r="S98" s="41">
        <f t="shared" si="31"/>
        <v>0</v>
      </c>
      <c r="T98" s="41">
        <f t="shared" si="31"/>
        <v>0</v>
      </c>
      <c r="U98" s="267"/>
      <c r="W98" s="206"/>
      <c r="X98" s="207"/>
      <c r="Y98" s="208"/>
      <c r="Z98" s="22"/>
    </row>
    <row r="99" spans="1:27" ht="9.75" customHeight="1" x14ac:dyDescent="0.2">
      <c r="A99" s="9"/>
      <c r="B99" s="9"/>
      <c r="C99" s="9"/>
      <c r="D99" s="9"/>
      <c r="E99" s="8"/>
      <c r="F99" s="131"/>
      <c r="G99" s="131" t="str">
        <f>G49</f>
        <v>Gemeinkosten 25% pauschal</v>
      </c>
      <c r="H99" s="131"/>
      <c r="I99" s="132"/>
      <c r="J99" s="20" t="str">
        <f>J49</f>
        <v xml:space="preserve"> Gemeinkosten 25% pauschal</v>
      </c>
      <c r="K99" s="42"/>
      <c r="L99" s="41">
        <f>ROUNDDOWN(L98*$Y$6,2)</f>
        <v>0</v>
      </c>
      <c r="M99" s="42"/>
      <c r="N99" s="42"/>
      <c r="O99" s="42"/>
      <c r="P99" s="42"/>
      <c r="Q99" s="42"/>
      <c r="R99" s="42"/>
      <c r="S99" s="42"/>
      <c r="T99" s="42"/>
      <c r="U99" s="267"/>
      <c r="W99" s="270">
        <f>COUNTBLANK(W79:W98)</f>
        <v>12</v>
      </c>
      <c r="X99" s="271"/>
      <c r="Y99" s="272"/>
      <c r="Z99" s="22"/>
    </row>
    <row r="100" spans="1:27" ht="9.75" customHeight="1" x14ac:dyDescent="0.2">
      <c r="A100" s="128" t="str">
        <f>A50</f>
        <v>Bitte verwenden Sie für jedes Jahr ein extra Blatt.</v>
      </c>
      <c r="B100" s="7"/>
      <c r="C100" s="7"/>
      <c r="D100" s="7"/>
      <c r="E100" s="8"/>
      <c r="F100" s="131"/>
      <c r="G100" s="131" t="str">
        <f>G50</f>
        <v>GESAMTKOSTEN</v>
      </c>
      <c r="H100" s="131"/>
      <c r="I100" s="132"/>
      <c r="J100" s="20" t="str">
        <f>J50</f>
        <v xml:space="preserve"> GESAMTKOSTEN</v>
      </c>
      <c r="K100" s="41">
        <f>K98</f>
        <v>0</v>
      </c>
      <c r="L100" s="41">
        <f>L98+L99</f>
        <v>0</v>
      </c>
      <c r="M100" s="41"/>
      <c r="N100" s="41">
        <f t="shared" ref="N100:T100" si="32">N98</f>
        <v>0</v>
      </c>
      <c r="O100" s="41">
        <f t="shared" si="32"/>
        <v>0</v>
      </c>
      <c r="P100" s="41">
        <f t="shared" si="32"/>
        <v>0</v>
      </c>
      <c r="Q100" s="41">
        <f t="shared" si="32"/>
        <v>0</v>
      </c>
      <c r="R100" s="41">
        <f t="shared" si="32"/>
        <v>0</v>
      </c>
      <c r="S100" s="41">
        <f t="shared" si="32"/>
        <v>0</v>
      </c>
      <c r="T100" s="41">
        <f t="shared" si="32"/>
        <v>0</v>
      </c>
      <c r="U100" s="267"/>
      <c r="W100" s="209" t="str">
        <f>"W78:W"&amp;98-W99</f>
        <v>W78:W86</v>
      </c>
      <c r="X100" s="209" t="str">
        <f>"X79:X"&amp;98-W99</f>
        <v>X79:X86</v>
      </c>
      <c r="Y100" s="209" t="str">
        <f>"Y79:Y"&amp;98-W99</f>
        <v>Y79:Y86</v>
      </c>
      <c r="Z100" s="22"/>
    </row>
    <row r="101" spans="1:27" ht="9.75" customHeight="1" x14ac:dyDescent="0.2">
      <c r="A101" s="7"/>
      <c r="B101" s="7"/>
      <c r="C101" s="7"/>
      <c r="D101" s="7"/>
      <c r="E101" s="8"/>
      <c r="F101" s="8"/>
      <c r="G101" s="8"/>
      <c r="H101" s="8"/>
      <c r="I101" s="8"/>
      <c r="J101" s="21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Y101" s="22"/>
      <c r="Z101" s="22"/>
      <c r="AA101" s="22"/>
    </row>
    <row r="102" spans="1:27" ht="9.75" customHeight="1" x14ac:dyDescent="0.2">
      <c r="A102" s="127" t="str">
        <f>A52</f>
        <v>Arbeits-, Zeit- und Ausgabenplan (Durchführbarkeitsstudien)</v>
      </c>
      <c r="B102" s="7"/>
      <c r="C102" s="7"/>
      <c r="D102" s="7"/>
      <c r="E102" s="8"/>
      <c r="F102" s="8"/>
      <c r="G102" s="8"/>
      <c r="H102" s="8"/>
      <c r="I102" s="8"/>
      <c r="J102" s="8"/>
      <c r="K102" s="255" t="str">
        <f>K52</f>
        <v>BN: ______________________</v>
      </c>
      <c r="L102" s="255"/>
      <c r="M102" s="255"/>
      <c r="N102" s="255"/>
      <c r="O102" s="255"/>
      <c r="P102" s="255"/>
      <c r="Q102" s="255"/>
      <c r="R102" s="255"/>
      <c r="S102" s="255"/>
      <c r="T102" s="255"/>
      <c r="Y102" s="22"/>
      <c r="Z102" s="22"/>
      <c r="AA102" s="19"/>
    </row>
    <row r="103" spans="1:27" ht="9.75" customHeight="1" x14ac:dyDescent="0.2">
      <c r="A103" s="7"/>
      <c r="B103" s="7"/>
      <c r="C103" s="7"/>
      <c r="D103" s="7"/>
      <c r="E103" s="124"/>
      <c r="F103" s="8"/>
      <c r="G103" s="8"/>
      <c r="H103" s="8"/>
      <c r="I103" s="8"/>
      <c r="J103" s="8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V103" s="22"/>
      <c r="Y103" s="22"/>
      <c r="Z103" s="22"/>
      <c r="AA103" s="19"/>
    </row>
    <row r="104" spans="1:27" ht="9.75" customHeight="1" x14ac:dyDescent="0.2">
      <c r="A104" s="9"/>
      <c r="B104" s="9"/>
      <c r="C104" s="9"/>
      <c r="D104" s="9"/>
      <c r="E104" s="124"/>
      <c r="F104" s="8" t="str">
        <f>F54</f>
        <v/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V104" s="19"/>
      <c r="Y104" s="22"/>
      <c r="Z104" s="22"/>
      <c r="AA104" s="19"/>
    </row>
    <row r="105" spans="1:27" ht="9.75" customHeight="1" x14ac:dyDescent="0.2">
      <c r="A105" s="253" t="str">
        <f>A55</f>
        <v>Jahr</v>
      </c>
      <c r="B105" s="254"/>
      <c r="C105" s="46"/>
      <c r="D105" s="13" t="b">
        <f>IF(OR(VALUE(ROW(L150))&lt;&gt;(T106*50),VALUE(COLUMN(T150))&lt;&gt;IF(ISBLANK($V$72),IF(ISBLANK($V$72),IF(AND($Y$4=1,$Y$5="ja"),20-$AA$72,20-LOOKUP($Y$4,$W$17:$Z$17,$W$72:$Z$72)),20),20)),FALSE,TRUE)</f>
        <v>1</v>
      </c>
      <c r="E105" s="124" t="str">
        <f>IF(E55="","",E55)</f>
        <v>Spalte 5: maximal 143 produktive h/Monat je Vollzeitbeschäftigten</v>
      </c>
      <c r="G105" s="8"/>
      <c r="I105" s="8"/>
      <c r="J105" s="8"/>
      <c r="K105" s="8"/>
      <c r="L105" s="21"/>
      <c r="M105" s="21"/>
      <c r="N105" s="21"/>
      <c r="O105" s="21"/>
      <c r="P105" s="21"/>
      <c r="Q105" s="21"/>
      <c r="R105" s="8"/>
      <c r="S105" s="8"/>
      <c r="T105" s="10" t="str">
        <f>T55</f>
        <v xml:space="preserve"> Blatt</v>
      </c>
      <c r="V105" s="19"/>
      <c r="Y105" s="22"/>
      <c r="Z105" s="22"/>
      <c r="AA105" s="19"/>
    </row>
    <row r="106" spans="1:27" ht="9.75" customHeight="1" x14ac:dyDescent="0.2">
      <c r="A106" s="251">
        <f>A56</f>
        <v>0</v>
      </c>
      <c r="B106" s="252"/>
      <c r="C106" s="57"/>
      <c r="D106" s="57" t="b">
        <f>IF($Y$3="",IF(COUNTBLANK(C120:C147)=COUNTA(D120:D147),TRUE,FALSE),IF((COUNTIF(D120:D147,"E")+COUNTIF(D120:D147,"I"))=(COUNTA(D120:D147)-COUNTBLANK(D120:D147)),TRUE,FALSE))</f>
        <v>1</v>
      </c>
      <c r="E106" s="124" t="str">
        <f>IF(E56="","",E56)</f>
        <v>Basis Spalte 6: qualifikationsabhängige Stundensätze (siehe www.tbi-mv.de)</v>
      </c>
      <c r="G106" s="8"/>
      <c r="I106" s="8"/>
      <c r="J106" s="8"/>
      <c r="K106" s="8"/>
      <c r="T106" s="11">
        <f>T56+1</f>
        <v>3</v>
      </c>
      <c r="V106" s="19"/>
      <c r="Y106" s="22"/>
      <c r="Z106" s="22"/>
      <c r="AA106" s="19"/>
    </row>
    <row r="107" spans="1:27" ht="9.75" customHeight="1" x14ac:dyDescent="0.2">
      <c r="A107" s="163">
        <f>IF(A106="",0,IF(ISERROR(A157),1,A157+1))</f>
        <v>18</v>
      </c>
      <c r="B107" s="12"/>
      <c r="C107" s="12"/>
      <c r="D107" s="13" t="b">
        <f>IF(COUNTA(L120:L147)=28,TRUE,FALSE)</f>
        <v>1</v>
      </c>
      <c r="E107" s="244" t="str">
        <f>IF(AND(D105,D106,D107),"","FEHLER-verursachende Bearbeitung der AZA-Vorlage")</f>
        <v/>
      </c>
      <c r="F107" s="244"/>
      <c r="G107" s="244"/>
      <c r="H107" s="244"/>
      <c r="I107" s="244"/>
      <c r="J107" s="244"/>
      <c r="K107" s="244"/>
      <c r="L107" s="244"/>
      <c r="M107" s="8"/>
      <c r="N107" s="8"/>
      <c r="O107" s="8"/>
      <c r="P107" s="8"/>
      <c r="Q107" s="8"/>
      <c r="R107" s="8"/>
      <c r="S107" s="8"/>
      <c r="T107" s="8"/>
      <c r="V107" s="19"/>
      <c r="Y107" s="22"/>
      <c r="Z107" s="22"/>
      <c r="AA107" s="19"/>
    </row>
    <row r="108" spans="1:27" ht="9.75" customHeight="1" x14ac:dyDescent="0.2">
      <c r="A108" s="12"/>
      <c r="B108" s="12"/>
      <c r="C108" s="12"/>
      <c r="D108" s="12"/>
      <c r="E108" s="244"/>
      <c r="F108" s="244"/>
      <c r="G108" s="244"/>
      <c r="H108" s="244"/>
      <c r="I108" s="244"/>
      <c r="J108" s="244"/>
      <c r="K108" s="244"/>
      <c r="L108" s="244"/>
      <c r="M108" s="8"/>
      <c r="N108" s="8"/>
      <c r="O108" s="8"/>
      <c r="P108" s="8"/>
      <c r="Q108" s="8"/>
      <c r="R108" s="8"/>
      <c r="S108" s="8"/>
      <c r="T108" s="8"/>
      <c r="V108" s="19"/>
      <c r="Y108" s="22"/>
      <c r="Z108" s="22"/>
      <c r="AA108" s="19"/>
    </row>
    <row r="109" spans="1:27" ht="9.75" customHeight="1" x14ac:dyDescent="0.2">
      <c r="B109" s="13" t="str">
        <f>IF(B59="","",B59)</f>
        <v/>
      </c>
      <c r="C109" s="9" t="str">
        <f>IF(C59="","",C59)</f>
        <v/>
      </c>
      <c r="D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V109" s="19"/>
      <c r="Y109" s="22"/>
      <c r="Z109" s="22"/>
      <c r="AA109" s="19"/>
    </row>
    <row r="110" spans="1:27" ht="9.75" customHeight="1" x14ac:dyDescent="0.2">
      <c r="A110" s="13"/>
      <c r="B110" s="13"/>
      <c r="C110" s="13"/>
      <c r="D110" s="13"/>
      <c r="E110" s="211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V110" s="19"/>
      <c r="Y110" s="22"/>
      <c r="Z110" s="22"/>
      <c r="AA110" s="19"/>
    </row>
    <row r="111" spans="1:27" ht="9.75" customHeight="1" x14ac:dyDescent="0.2">
      <c r="A111" s="48" t="str">
        <f t="shared" ref="A111:B117" si="33">A61</f>
        <v/>
      </c>
      <c r="B111" s="48" t="str">
        <f t="shared" si="33"/>
        <v/>
      </c>
      <c r="C111" s="245" t="str">
        <f>C61</f>
        <v>FuE-Kategorie</v>
      </c>
      <c r="D111" s="245"/>
      <c r="E111" s="48" t="str">
        <f t="shared" ref="E111:F117" si="34">E61</f>
        <v/>
      </c>
      <c r="F111" s="239" t="str">
        <f t="shared" si="34"/>
        <v>Personal</v>
      </c>
      <c r="G111" s="239"/>
      <c r="H111" s="239"/>
      <c r="I111" s="239"/>
      <c r="J111" s="48" t="str">
        <f>J61</f>
        <v/>
      </c>
      <c r="K111" s="248" t="str">
        <f>K61</f>
        <v xml:space="preserve">Ausgabengruppe </v>
      </c>
      <c r="L111" s="249"/>
      <c r="M111" s="249"/>
      <c r="N111" s="249"/>
      <c r="O111" s="249"/>
      <c r="P111" s="249"/>
      <c r="Q111" s="249"/>
      <c r="R111" s="249"/>
      <c r="S111" s="249"/>
      <c r="T111" s="250"/>
      <c r="V111" s="19"/>
      <c r="Y111" s="22"/>
      <c r="Z111" s="22"/>
      <c r="AA111" s="19"/>
    </row>
    <row r="112" spans="1:27" ht="9.75" customHeight="1" x14ac:dyDescent="0.2">
      <c r="A112" s="26" t="str">
        <f t="shared" si="33"/>
        <v/>
      </c>
      <c r="B112" s="26" t="str">
        <f t="shared" si="33"/>
        <v/>
      </c>
      <c r="C112" s="246"/>
      <c r="D112" s="246"/>
      <c r="E112" s="26" t="str">
        <f t="shared" si="34"/>
        <v/>
      </c>
      <c r="F112" s="240" t="str">
        <f t="shared" si="34"/>
        <v/>
      </c>
      <c r="G112" s="241"/>
      <c r="H112" s="15" t="str">
        <f t="shared" ref="H112:I119" si="35">H62</f>
        <v/>
      </c>
      <c r="I112" s="15" t="str">
        <f t="shared" si="35"/>
        <v/>
      </c>
      <c r="J112" s="26" t="str">
        <f>J62</f>
        <v/>
      </c>
      <c r="K112" s="15" t="str">
        <f>K62</f>
        <v/>
      </c>
      <c r="L112" s="15" t="str">
        <f t="shared" ref="L112:T112" si="36">L62</f>
        <v/>
      </c>
      <c r="M112" s="15" t="str">
        <f t="shared" si="36"/>
        <v/>
      </c>
      <c r="N112" s="15" t="str">
        <f t="shared" si="36"/>
        <v/>
      </c>
      <c r="O112" s="15" t="str">
        <f t="shared" si="36"/>
        <v/>
      </c>
      <c r="P112" s="15" t="str">
        <f t="shared" si="36"/>
        <v/>
      </c>
      <c r="Q112" s="15" t="str">
        <f t="shared" si="36"/>
        <v/>
      </c>
      <c r="R112" s="15" t="str">
        <f t="shared" si="36"/>
        <v/>
      </c>
      <c r="S112" s="15" t="str">
        <f t="shared" si="36"/>
        <v/>
      </c>
      <c r="T112" s="15" t="str">
        <f t="shared" si="36"/>
        <v/>
      </c>
      <c r="V112" s="19"/>
      <c r="Y112" s="22"/>
      <c r="Z112" s="22"/>
      <c r="AA112" s="19"/>
    </row>
    <row r="113" spans="1:27" ht="9.75" customHeight="1" x14ac:dyDescent="0.2">
      <c r="A113" s="26" t="str">
        <f t="shared" si="33"/>
        <v/>
      </c>
      <c r="B113" s="26" t="str">
        <f t="shared" si="33"/>
        <v/>
      </c>
      <c r="C113" s="246"/>
      <c r="D113" s="246"/>
      <c r="E113" s="26" t="str">
        <f t="shared" si="34"/>
        <v>Jahresprogramm in</v>
      </c>
      <c r="F113" s="242" t="str">
        <f t="shared" si="34"/>
        <v>Zahl und</v>
      </c>
      <c r="G113" s="243"/>
      <c r="H113" s="26" t="str">
        <f t="shared" si="35"/>
        <v>Stunden</v>
      </c>
      <c r="I113" s="26" t="str">
        <f t="shared" si="35"/>
        <v>Stunden-</v>
      </c>
      <c r="J113" s="26" t="str">
        <f t="shared" ref="J113:T113" si="37">J63</f>
        <v/>
      </c>
      <c r="K113" s="26" t="str">
        <f t="shared" si="37"/>
        <v/>
      </c>
      <c r="L113" s="172" t="str">
        <f t="shared" si="37"/>
        <v>Personal</v>
      </c>
      <c r="M113" s="26" t="str">
        <f t="shared" ref="M113:Q119" si="38">M63</f>
        <v>Gemein-</v>
      </c>
      <c r="N113" s="26" t="str">
        <f t="shared" si="38"/>
        <v/>
      </c>
      <c r="O113" s="26" t="str">
        <f t="shared" si="38"/>
        <v/>
      </c>
      <c r="P113" s="26" t="str">
        <f t="shared" si="38"/>
        <v/>
      </c>
      <c r="Q113" s="26" t="str">
        <f t="shared" si="38"/>
        <v/>
      </c>
      <c r="R113" s="26" t="str">
        <f t="shared" si="37"/>
        <v/>
      </c>
      <c r="S113" s="26" t="str">
        <f t="shared" si="37"/>
        <v/>
      </c>
      <c r="T113" s="26" t="str">
        <f t="shared" si="37"/>
        <v>externe</v>
      </c>
      <c r="V113" s="19"/>
      <c r="Y113" s="22"/>
      <c r="Z113" s="22"/>
      <c r="AA113" s="19"/>
    </row>
    <row r="114" spans="1:27" ht="9.75" customHeight="1" x14ac:dyDescent="0.2">
      <c r="A114" s="26" t="str">
        <f t="shared" si="33"/>
        <v>Lfd.</v>
      </c>
      <c r="B114" s="26" t="str">
        <f t="shared" si="33"/>
        <v>Arbeiten</v>
      </c>
      <c r="C114" s="246"/>
      <c r="D114" s="246"/>
      <c r="E114" s="26" t="str">
        <f t="shared" si="34"/>
        <v>Projektabschnitten</v>
      </c>
      <c r="F114" s="242" t="str">
        <f t="shared" si="34"/>
        <v>Qualifika-</v>
      </c>
      <c r="G114" s="243"/>
      <c r="H114" s="26" t="str">
        <f t="shared" si="35"/>
        <v>Gesamt</v>
      </c>
      <c r="I114" s="26" t="str">
        <f t="shared" si="35"/>
        <v>sätze</v>
      </c>
      <c r="J114" s="26" t="str">
        <f t="shared" ref="J114:T114" si="39">J64</f>
        <v/>
      </c>
      <c r="K114" s="26" t="str">
        <f t="shared" si="39"/>
        <v/>
      </c>
      <c r="L114" s="26" t="str">
        <f t="shared" si="39"/>
        <v>Sp. 5x6</v>
      </c>
      <c r="M114" s="26" t="str">
        <f t="shared" si="38"/>
        <v>kosten</v>
      </c>
      <c r="N114" s="26" t="str">
        <f t="shared" si="38"/>
        <v/>
      </c>
      <c r="O114" s="26" t="str">
        <f t="shared" si="38"/>
        <v/>
      </c>
      <c r="P114" s="26" t="str">
        <f t="shared" si="38"/>
        <v/>
      </c>
      <c r="Q114" s="26" t="str">
        <f t="shared" si="38"/>
        <v/>
      </c>
      <c r="R114" s="26" t="str">
        <f t="shared" si="39"/>
        <v/>
      </c>
      <c r="S114" s="26" t="str">
        <f t="shared" si="39"/>
        <v/>
      </c>
      <c r="T114" s="26" t="str">
        <f t="shared" si="39"/>
        <v>Studien-</v>
      </c>
      <c r="V114" s="19"/>
      <c r="Y114" s="22"/>
      <c r="Z114" s="22"/>
      <c r="AA114" s="19"/>
    </row>
    <row r="115" spans="1:27" ht="9.75" customHeight="1" x14ac:dyDescent="0.2">
      <c r="A115" s="26" t="str">
        <f t="shared" si="33"/>
        <v>Nr.</v>
      </c>
      <c r="B115" s="26" t="str">
        <f t="shared" si="33"/>
        <v>von/bis</v>
      </c>
      <c r="C115" s="246"/>
      <c r="D115" s="246"/>
      <c r="E115" s="26" t="str">
        <f t="shared" si="34"/>
        <v>im Kalenderjahr</v>
      </c>
      <c r="F115" s="242" t="str">
        <f t="shared" si="34"/>
        <v>tion</v>
      </c>
      <c r="G115" s="243"/>
      <c r="H115" s="26" t="str">
        <f t="shared" si="35"/>
        <v/>
      </c>
      <c r="I115" s="26" t="str">
        <f t="shared" si="35"/>
        <v/>
      </c>
      <c r="J115" s="26" t="str">
        <f t="shared" ref="J115:T115" si="40">J65</f>
        <v/>
      </c>
      <c r="K115" s="26" t="str">
        <f t="shared" si="40"/>
        <v/>
      </c>
      <c r="L115" s="26" t="str">
        <f t="shared" si="40"/>
        <v/>
      </c>
      <c r="M115" s="26" t="str">
        <f t="shared" si="38"/>
        <v/>
      </c>
      <c r="N115" s="26" t="str">
        <f t="shared" si="38"/>
        <v/>
      </c>
      <c r="O115" s="26" t="str">
        <f t="shared" si="38"/>
        <v/>
      </c>
      <c r="P115" s="26" t="str">
        <f t="shared" si="38"/>
        <v/>
      </c>
      <c r="Q115" s="26" t="str">
        <f t="shared" si="38"/>
        <v/>
      </c>
      <c r="R115" s="26" t="str">
        <f t="shared" si="40"/>
        <v/>
      </c>
      <c r="S115" s="26" t="str">
        <f t="shared" si="40"/>
        <v/>
      </c>
      <c r="T115" s="26" t="str">
        <f t="shared" si="40"/>
        <v>kosten</v>
      </c>
      <c r="V115" s="19"/>
      <c r="Y115" s="22"/>
      <c r="Z115" s="22"/>
      <c r="AA115" s="19"/>
    </row>
    <row r="116" spans="1:27" ht="9.75" customHeight="1" x14ac:dyDescent="0.2">
      <c r="A116" s="26" t="str">
        <f t="shared" si="33"/>
        <v/>
      </c>
      <c r="B116" s="26" t="str">
        <f t="shared" si="33"/>
        <v/>
      </c>
      <c r="C116" s="246"/>
      <c r="D116" s="246"/>
      <c r="E116" s="26" t="str">
        <f t="shared" si="34"/>
        <v/>
      </c>
      <c r="F116" s="242" t="str">
        <f t="shared" si="34"/>
        <v/>
      </c>
      <c r="G116" s="243"/>
      <c r="H116" s="26" t="str">
        <f t="shared" si="35"/>
        <v/>
      </c>
      <c r="I116" s="26" t="str">
        <f t="shared" si="35"/>
        <v/>
      </c>
      <c r="J116" s="26" t="str">
        <f t="shared" ref="J116:L117" si="41">J66</f>
        <v/>
      </c>
      <c r="K116" s="26" t="str">
        <f t="shared" si="41"/>
        <v/>
      </c>
      <c r="L116" s="26" t="str">
        <f t="shared" si="41"/>
        <v/>
      </c>
      <c r="M116" s="26" t="str">
        <f t="shared" si="38"/>
        <v/>
      </c>
      <c r="N116" s="26" t="str">
        <f t="shared" si="38"/>
        <v/>
      </c>
      <c r="O116" s="26" t="str">
        <f t="shared" si="38"/>
        <v/>
      </c>
      <c r="P116" s="26" t="str">
        <f t="shared" si="38"/>
        <v/>
      </c>
      <c r="Q116" s="26" t="str">
        <f t="shared" si="38"/>
        <v/>
      </c>
      <c r="R116" s="26" t="str">
        <f t="shared" ref="R116:T117" si="42">R66</f>
        <v/>
      </c>
      <c r="S116" s="26" t="str">
        <f t="shared" si="42"/>
        <v/>
      </c>
      <c r="T116" s="26" t="str">
        <f t="shared" si="42"/>
        <v>(lt. Spalte 3)</v>
      </c>
      <c r="V116" s="19"/>
      <c r="Y116" s="22"/>
      <c r="Z116" s="22"/>
      <c r="AA116" s="19"/>
    </row>
    <row r="117" spans="1:27" ht="9.75" customHeight="1" x14ac:dyDescent="0.2">
      <c r="A117" s="26" t="str">
        <f t="shared" si="33"/>
        <v/>
      </c>
      <c r="B117" s="26" t="str">
        <f t="shared" si="33"/>
        <v/>
      </c>
      <c r="C117" s="246"/>
      <c r="D117" s="246"/>
      <c r="E117" s="26" t="str">
        <f t="shared" si="34"/>
        <v/>
      </c>
      <c r="F117" s="173" t="str">
        <f>IF(AND(COUNTA(H120:H147),COUNTA(I120:I147)),IF(L148=0,"Hier die Anzahl eintagen!",""),"")</f>
        <v/>
      </c>
      <c r="G117" s="174"/>
      <c r="H117" s="26"/>
      <c r="I117" s="26" t="str">
        <f t="shared" si="35"/>
        <v/>
      </c>
      <c r="J117" s="26" t="str">
        <f t="shared" si="41"/>
        <v/>
      </c>
      <c r="K117" s="26" t="str">
        <f t="shared" si="41"/>
        <v/>
      </c>
      <c r="L117" s="26" t="str">
        <f t="shared" si="41"/>
        <v/>
      </c>
      <c r="M117" s="26" t="str">
        <f t="shared" si="38"/>
        <v/>
      </c>
      <c r="N117" s="26" t="str">
        <f t="shared" si="38"/>
        <v/>
      </c>
      <c r="O117" s="26" t="str">
        <f t="shared" si="38"/>
        <v/>
      </c>
      <c r="P117" s="26" t="str">
        <f t="shared" si="38"/>
        <v/>
      </c>
      <c r="Q117" s="26" t="str">
        <f t="shared" si="38"/>
        <v/>
      </c>
      <c r="R117" s="26" t="str">
        <f t="shared" si="42"/>
        <v/>
      </c>
      <c r="S117" s="26" t="str">
        <f t="shared" si="42"/>
        <v/>
      </c>
      <c r="T117" s="26" t="str">
        <f t="shared" si="42"/>
        <v/>
      </c>
      <c r="V117" s="19"/>
      <c r="Y117" s="22"/>
      <c r="Z117" s="22"/>
      <c r="AA117" s="19"/>
    </row>
    <row r="118" spans="1:27" ht="9.75" customHeight="1" x14ac:dyDescent="0.2">
      <c r="A118" s="27" t="str">
        <f>A68</f>
        <v/>
      </c>
      <c r="B118" s="27" t="str">
        <f>B68</f>
        <v/>
      </c>
      <c r="C118" s="247"/>
      <c r="D118" s="247"/>
      <c r="E118" s="27" t="str">
        <f>E68</f>
        <v/>
      </c>
      <c r="F118" s="176"/>
      <c r="G118" s="177" t="str">
        <f>G68</f>
        <v/>
      </c>
      <c r="H118" s="27" t="str">
        <f t="shared" si="35"/>
        <v/>
      </c>
      <c r="I118" s="27" t="str">
        <f t="shared" si="35"/>
        <v>€</v>
      </c>
      <c r="J118" s="27" t="str">
        <f>J68</f>
        <v/>
      </c>
      <c r="K118" s="27" t="str">
        <f>K68</f>
        <v>€</v>
      </c>
      <c r="L118" s="27" t="str">
        <f>L68</f>
        <v>€</v>
      </c>
      <c r="M118" s="27" t="str">
        <f t="shared" si="38"/>
        <v>€</v>
      </c>
      <c r="N118" s="27" t="str">
        <f t="shared" si="38"/>
        <v>€</v>
      </c>
      <c r="O118" s="27" t="str">
        <f t="shared" si="38"/>
        <v>€</v>
      </c>
      <c r="P118" s="27" t="str">
        <f t="shared" si="38"/>
        <v>€</v>
      </c>
      <c r="Q118" s="27" t="str">
        <f t="shared" si="38"/>
        <v>€</v>
      </c>
      <c r="R118" s="27" t="str">
        <f>R68</f>
        <v>€</v>
      </c>
      <c r="S118" s="27" t="str">
        <f>S68</f>
        <v>€</v>
      </c>
      <c r="T118" s="27" t="str">
        <f>T68</f>
        <v>€</v>
      </c>
      <c r="V118" s="19"/>
      <c r="Y118" s="22"/>
      <c r="Z118" s="22"/>
      <c r="AA118" s="19"/>
    </row>
    <row r="119" spans="1:27" ht="9.75" customHeight="1" x14ac:dyDescent="0.2">
      <c r="A119" s="18">
        <f>A69</f>
        <v>1</v>
      </c>
      <c r="B119" s="18">
        <f>B69</f>
        <v>2</v>
      </c>
      <c r="C119" s="235" t="str">
        <f>C69</f>
        <v/>
      </c>
      <c r="D119" s="235"/>
      <c r="E119" s="18">
        <f t="shared" ref="E119:T119" si="43">E69</f>
        <v>3</v>
      </c>
      <c r="F119" s="236">
        <f t="shared" si="43"/>
        <v>4</v>
      </c>
      <c r="G119" s="237"/>
      <c r="H119" s="18">
        <f t="shared" si="35"/>
        <v>5</v>
      </c>
      <c r="I119" s="18">
        <f t="shared" si="35"/>
        <v>6</v>
      </c>
      <c r="J119" s="18" t="str">
        <f t="shared" si="43"/>
        <v/>
      </c>
      <c r="K119" s="18" t="str">
        <f t="shared" si="43"/>
        <v/>
      </c>
      <c r="L119" s="18">
        <f t="shared" si="43"/>
        <v>7</v>
      </c>
      <c r="M119" s="18" t="str">
        <f t="shared" si="38"/>
        <v/>
      </c>
      <c r="N119" s="18" t="str">
        <f t="shared" si="38"/>
        <v/>
      </c>
      <c r="O119" s="18" t="str">
        <f t="shared" si="38"/>
        <v/>
      </c>
      <c r="P119" s="18" t="str">
        <f t="shared" si="38"/>
        <v/>
      </c>
      <c r="Q119" s="18" t="str">
        <f t="shared" si="38"/>
        <v/>
      </c>
      <c r="R119" s="18" t="str">
        <f t="shared" si="43"/>
        <v/>
      </c>
      <c r="S119" s="18" t="str">
        <f t="shared" si="43"/>
        <v/>
      </c>
      <c r="T119" s="18">
        <f t="shared" si="43"/>
        <v>8</v>
      </c>
      <c r="Y119" s="22"/>
      <c r="Z119" s="22"/>
    </row>
    <row r="120" spans="1:27" s="22" customFormat="1" ht="9.75" customHeight="1" x14ac:dyDescent="0.2">
      <c r="A120" s="28"/>
      <c r="B120" s="51"/>
      <c r="C120" s="156"/>
      <c r="D120" s="78" t="str">
        <f>IF($Y$3="ja",UPPER(C120),"O")</f>
        <v>O</v>
      </c>
      <c r="E120" s="23"/>
      <c r="F120" s="155"/>
      <c r="G120" s="184"/>
      <c r="H120" s="39"/>
      <c r="I120" s="39"/>
      <c r="J120" s="23"/>
      <c r="K120" s="37"/>
      <c r="L120" s="38">
        <f>IF(OR(D120="",F120=""),0,IFERROR(ROUNDDOWN(H120*I120,2),0))</f>
        <v>0</v>
      </c>
      <c r="M120" s="38">
        <f>ROUNDDOWN($Y$6*$L120,2)</f>
        <v>0</v>
      </c>
      <c r="N120" s="38"/>
      <c r="O120" s="38"/>
      <c r="P120" s="38"/>
      <c r="Q120" s="38"/>
      <c r="R120" s="37"/>
      <c r="S120" s="37"/>
      <c r="T120" s="37"/>
      <c r="W120" s="3"/>
      <c r="X120" s="3"/>
    </row>
    <row r="121" spans="1:27" ht="9.75" customHeight="1" x14ac:dyDescent="0.2">
      <c r="A121" s="29"/>
      <c r="B121" s="52"/>
      <c r="C121" s="157"/>
      <c r="D121" s="79" t="str">
        <f t="shared" ref="D121:D147" si="44">IF($Y$3="ja",IF(UPPER(C121)="",D120,UPPER(C121)),"O")</f>
        <v>O</v>
      </c>
      <c r="E121" s="58" t="str">
        <f>IF(A106=A56,"Übertrag","")</f>
        <v>Übertrag</v>
      </c>
      <c r="F121" s="155"/>
      <c r="G121" s="184"/>
      <c r="H121" s="39"/>
      <c r="I121" s="39"/>
      <c r="J121" s="24"/>
      <c r="K121" s="39">
        <f>IF(E121="Übertrag",IF(K98=0,0,K98),0)</f>
        <v>0</v>
      </c>
      <c r="L121" s="38">
        <f>IF(E121="Übertrag",IF(L98=0,0,L98),IF(OR(D121="",F121=""),0,IFERROR(ROUNDDOWN(H121*I121,2),0)))</f>
        <v>0</v>
      </c>
      <c r="M121" s="39">
        <f>IF(E121="Übertrag",IF(M98=0,0,M98),ROUNDDOWN($Y$6*$L121,2))</f>
        <v>0</v>
      </c>
      <c r="N121" s="39">
        <f>IF(E121="Übertrag",IF(N98=0,0,N98),0)</f>
        <v>0</v>
      </c>
      <c r="O121" s="39">
        <f>IF(E121="Übertrag",IF(O98=0,0,O98),0)</f>
        <v>0</v>
      </c>
      <c r="P121" s="39">
        <f>IF(E121="Übertrag",IF(P98=0,0,P98),0)</f>
        <v>0</v>
      </c>
      <c r="Q121" s="39">
        <f>IF(E121="Übertrag",IF(Q98=0,0,Q98),0)</f>
        <v>0</v>
      </c>
      <c r="R121" s="39">
        <f>IF(E121="Übertrag",IF(R98=0,0,R98),0)</f>
        <v>0</v>
      </c>
      <c r="S121" s="39">
        <f>IF(E121="Übertrag",IF(S98=0,0,S98),0)</f>
        <v>0</v>
      </c>
      <c r="T121" s="39">
        <f>IF(E121="Übertrag",IF(T98=0,0,T98),0)</f>
        <v>0</v>
      </c>
    </row>
    <row r="122" spans="1:27" ht="9.75" customHeight="1" x14ac:dyDescent="0.2">
      <c r="A122" s="29"/>
      <c r="B122" s="52"/>
      <c r="C122" s="157"/>
      <c r="D122" s="79" t="str">
        <f t="shared" si="44"/>
        <v>O</v>
      </c>
      <c r="E122" s="24"/>
      <c r="F122" s="155"/>
      <c r="G122" s="184"/>
      <c r="H122" s="39"/>
      <c r="I122" s="39"/>
      <c r="J122" s="24"/>
      <c r="K122" s="39"/>
      <c r="L122" s="38">
        <f t="shared" ref="L122:L147" si="45">IF(OR(D122="",F122=""),0,IFERROR(ROUNDDOWN(H122*I122,2),0))</f>
        <v>0</v>
      </c>
      <c r="M122" s="38">
        <f t="shared" ref="M122:M147" si="46">ROUNDDOWN($Y$6*$L122,2)</f>
        <v>0</v>
      </c>
      <c r="N122" s="38"/>
      <c r="O122" s="38"/>
      <c r="P122" s="38"/>
      <c r="Q122" s="38"/>
      <c r="R122" s="39"/>
      <c r="S122" s="39"/>
      <c r="T122" s="39"/>
    </row>
    <row r="123" spans="1:27" ht="9.75" customHeight="1" x14ac:dyDescent="0.2">
      <c r="A123" s="29"/>
      <c r="B123" s="52"/>
      <c r="C123" s="157"/>
      <c r="D123" s="79" t="str">
        <f t="shared" si="44"/>
        <v>O</v>
      </c>
      <c r="E123" s="24"/>
      <c r="F123" s="155"/>
      <c r="G123" s="184"/>
      <c r="H123" s="39"/>
      <c r="I123" s="39"/>
      <c r="J123" s="24"/>
      <c r="K123" s="39"/>
      <c r="L123" s="38">
        <f t="shared" si="45"/>
        <v>0</v>
      </c>
      <c r="M123" s="38">
        <f t="shared" si="46"/>
        <v>0</v>
      </c>
      <c r="N123" s="38"/>
      <c r="O123" s="38"/>
      <c r="P123" s="38"/>
      <c r="Q123" s="38"/>
      <c r="R123" s="39"/>
      <c r="S123" s="39"/>
      <c r="T123" s="39"/>
    </row>
    <row r="124" spans="1:27" ht="9.75" customHeight="1" x14ac:dyDescent="0.2">
      <c r="A124" s="29"/>
      <c r="B124" s="52"/>
      <c r="C124" s="157"/>
      <c r="D124" s="79" t="str">
        <f t="shared" si="44"/>
        <v>O</v>
      </c>
      <c r="E124" s="24"/>
      <c r="F124" s="155"/>
      <c r="G124" s="184"/>
      <c r="H124" s="39"/>
      <c r="I124" s="39"/>
      <c r="J124" s="24"/>
      <c r="K124" s="39"/>
      <c r="L124" s="38">
        <f t="shared" si="45"/>
        <v>0</v>
      </c>
      <c r="M124" s="38">
        <f t="shared" si="46"/>
        <v>0</v>
      </c>
      <c r="N124" s="38"/>
      <c r="O124" s="38"/>
      <c r="P124" s="38"/>
      <c r="Q124" s="38"/>
      <c r="R124" s="39"/>
      <c r="S124" s="39"/>
      <c r="T124" s="39"/>
    </row>
    <row r="125" spans="1:27" ht="9.75" customHeight="1" x14ac:dyDescent="0.2">
      <c r="A125" s="29"/>
      <c r="B125" s="52"/>
      <c r="C125" s="157"/>
      <c r="D125" s="79" t="str">
        <f t="shared" si="44"/>
        <v>O</v>
      </c>
      <c r="E125" s="24"/>
      <c r="F125" s="155"/>
      <c r="G125" s="184"/>
      <c r="H125" s="39"/>
      <c r="I125" s="39"/>
      <c r="J125" s="24"/>
      <c r="K125" s="39"/>
      <c r="L125" s="38">
        <f t="shared" si="45"/>
        <v>0</v>
      </c>
      <c r="M125" s="38">
        <f t="shared" si="46"/>
        <v>0</v>
      </c>
      <c r="N125" s="38"/>
      <c r="O125" s="38"/>
      <c r="P125" s="38"/>
      <c r="Q125" s="38"/>
      <c r="R125" s="39"/>
      <c r="S125" s="39"/>
      <c r="T125" s="39"/>
    </row>
    <row r="126" spans="1:27" ht="9.75" customHeight="1" x14ac:dyDescent="0.2">
      <c r="A126" s="29"/>
      <c r="B126" s="52"/>
      <c r="C126" s="157"/>
      <c r="D126" s="79" t="str">
        <f t="shared" si="44"/>
        <v>O</v>
      </c>
      <c r="E126" s="24"/>
      <c r="F126" s="155"/>
      <c r="G126" s="184"/>
      <c r="H126" s="39"/>
      <c r="I126" s="39"/>
      <c r="J126" s="24"/>
      <c r="K126" s="39"/>
      <c r="L126" s="38">
        <f t="shared" si="45"/>
        <v>0</v>
      </c>
      <c r="M126" s="38">
        <f t="shared" si="46"/>
        <v>0</v>
      </c>
      <c r="N126" s="38"/>
      <c r="O126" s="38"/>
      <c r="P126" s="38"/>
      <c r="Q126" s="38"/>
      <c r="R126" s="39"/>
      <c r="S126" s="39"/>
      <c r="T126" s="39"/>
    </row>
    <row r="127" spans="1:27" ht="9.75" customHeight="1" x14ac:dyDescent="0.2">
      <c r="A127" s="29"/>
      <c r="B127" s="52"/>
      <c r="C127" s="157"/>
      <c r="D127" s="79" t="str">
        <f t="shared" si="44"/>
        <v>O</v>
      </c>
      <c r="E127" s="24"/>
      <c r="F127" s="155"/>
      <c r="G127" s="184"/>
      <c r="H127" s="39"/>
      <c r="I127" s="39"/>
      <c r="J127" s="24"/>
      <c r="K127" s="39"/>
      <c r="L127" s="38">
        <f t="shared" si="45"/>
        <v>0</v>
      </c>
      <c r="M127" s="38">
        <f t="shared" si="46"/>
        <v>0</v>
      </c>
      <c r="N127" s="38"/>
      <c r="O127" s="38"/>
      <c r="P127" s="38"/>
      <c r="Q127" s="38"/>
      <c r="R127" s="39"/>
      <c r="S127" s="39"/>
      <c r="T127" s="39"/>
    </row>
    <row r="128" spans="1:27" ht="9.75" customHeight="1" x14ac:dyDescent="0.2">
      <c r="A128" s="29"/>
      <c r="B128" s="52"/>
      <c r="C128" s="157"/>
      <c r="D128" s="79" t="str">
        <f t="shared" si="44"/>
        <v>O</v>
      </c>
      <c r="E128" s="24"/>
      <c r="F128" s="155"/>
      <c r="G128" s="184"/>
      <c r="H128" s="39"/>
      <c r="I128" s="39"/>
      <c r="J128" s="24"/>
      <c r="K128" s="39"/>
      <c r="L128" s="38">
        <f t="shared" si="45"/>
        <v>0</v>
      </c>
      <c r="M128" s="38">
        <f t="shared" si="46"/>
        <v>0</v>
      </c>
      <c r="N128" s="38"/>
      <c r="O128" s="38"/>
      <c r="P128" s="38"/>
      <c r="Q128" s="38"/>
      <c r="R128" s="39"/>
      <c r="S128" s="39"/>
      <c r="T128" s="39"/>
    </row>
    <row r="129" spans="1:20" ht="9.75" customHeight="1" x14ac:dyDescent="0.2">
      <c r="A129" s="29"/>
      <c r="B129" s="52"/>
      <c r="C129" s="157"/>
      <c r="D129" s="79" t="str">
        <f t="shared" si="44"/>
        <v>O</v>
      </c>
      <c r="E129" s="24"/>
      <c r="F129" s="155"/>
      <c r="G129" s="184"/>
      <c r="H129" s="39"/>
      <c r="I129" s="39"/>
      <c r="J129" s="24"/>
      <c r="K129" s="39"/>
      <c r="L129" s="38">
        <f t="shared" si="45"/>
        <v>0</v>
      </c>
      <c r="M129" s="38">
        <f t="shared" si="46"/>
        <v>0</v>
      </c>
      <c r="N129" s="38"/>
      <c r="O129" s="38"/>
      <c r="P129" s="38"/>
      <c r="Q129" s="38"/>
      <c r="R129" s="39"/>
      <c r="S129" s="39"/>
      <c r="T129" s="39"/>
    </row>
    <row r="130" spans="1:20" ht="9.75" customHeight="1" x14ac:dyDescent="0.2">
      <c r="A130" s="29"/>
      <c r="B130" s="52"/>
      <c r="C130" s="157"/>
      <c r="D130" s="79" t="str">
        <f t="shared" si="44"/>
        <v>O</v>
      </c>
      <c r="E130" s="24"/>
      <c r="F130" s="155"/>
      <c r="G130" s="184"/>
      <c r="H130" s="39"/>
      <c r="I130" s="39"/>
      <c r="J130" s="24"/>
      <c r="K130" s="39"/>
      <c r="L130" s="38">
        <f t="shared" si="45"/>
        <v>0</v>
      </c>
      <c r="M130" s="38">
        <f t="shared" si="46"/>
        <v>0</v>
      </c>
      <c r="N130" s="38"/>
      <c r="O130" s="38"/>
      <c r="P130" s="38"/>
      <c r="Q130" s="38"/>
      <c r="R130" s="39"/>
      <c r="S130" s="39"/>
      <c r="T130" s="39"/>
    </row>
    <row r="131" spans="1:20" ht="9.75" customHeight="1" x14ac:dyDescent="0.2">
      <c r="A131" s="29"/>
      <c r="B131" s="52"/>
      <c r="C131" s="157"/>
      <c r="D131" s="79" t="str">
        <f t="shared" si="44"/>
        <v>O</v>
      </c>
      <c r="E131" s="24"/>
      <c r="F131" s="155"/>
      <c r="G131" s="184"/>
      <c r="H131" s="39"/>
      <c r="I131" s="39"/>
      <c r="J131" s="24"/>
      <c r="K131" s="39"/>
      <c r="L131" s="38">
        <f t="shared" si="45"/>
        <v>0</v>
      </c>
      <c r="M131" s="38">
        <f t="shared" si="46"/>
        <v>0</v>
      </c>
      <c r="N131" s="38"/>
      <c r="O131" s="38"/>
      <c r="P131" s="38"/>
      <c r="Q131" s="38"/>
      <c r="R131" s="39"/>
      <c r="S131" s="39"/>
      <c r="T131" s="39"/>
    </row>
    <row r="132" spans="1:20" ht="9.75" customHeight="1" x14ac:dyDescent="0.2">
      <c r="A132" s="29"/>
      <c r="B132" s="52"/>
      <c r="C132" s="157"/>
      <c r="D132" s="79" t="str">
        <f t="shared" si="44"/>
        <v>O</v>
      </c>
      <c r="E132" s="24"/>
      <c r="F132" s="155"/>
      <c r="G132" s="184"/>
      <c r="H132" s="39"/>
      <c r="I132" s="39"/>
      <c r="J132" s="24"/>
      <c r="K132" s="39"/>
      <c r="L132" s="38">
        <f t="shared" si="45"/>
        <v>0</v>
      </c>
      <c r="M132" s="38">
        <f t="shared" si="46"/>
        <v>0</v>
      </c>
      <c r="N132" s="38"/>
      <c r="O132" s="38"/>
      <c r="P132" s="38"/>
      <c r="Q132" s="38"/>
      <c r="R132" s="39"/>
      <c r="S132" s="39"/>
      <c r="T132" s="39"/>
    </row>
    <row r="133" spans="1:20" ht="9.75" customHeight="1" x14ac:dyDescent="0.2">
      <c r="A133" s="29"/>
      <c r="B133" s="52"/>
      <c r="C133" s="157"/>
      <c r="D133" s="79" t="str">
        <f t="shared" si="44"/>
        <v>O</v>
      </c>
      <c r="E133" s="24"/>
      <c r="F133" s="155"/>
      <c r="G133" s="184"/>
      <c r="H133" s="39"/>
      <c r="I133" s="39"/>
      <c r="J133" s="24"/>
      <c r="K133" s="39"/>
      <c r="L133" s="38">
        <f t="shared" si="45"/>
        <v>0</v>
      </c>
      <c r="M133" s="38">
        <f t="shared" si="46"/>
        <v>0</v>
      </c>
      <c r="N133" s="38"/>
      <c r="O133" s="38"/>
      <c r="P133" s="38"/>
      <c r="Q133" s="38"/>
      <c r="R133" s="39"/>
      <c r="S133" s="39"/>
      <c r="T133" s="39"/>
    </row>
    <row r="134" spans="1:20" ht="9.75" customHeight="1" x14ac:dyDescent="0.2">
      <c r="A134" s="29"/>
      <c r="B134" s="52"/>
      <c r="C134" s="157"/>
      <c r="D134" s="79" t="str">
        <f t="shared" si="44"/>
        <v>O</v>
      </c>
      <c r="E134" s="24"/>
      <c r="F134" s="155"/>
      <c r="G134" s="184"/>
      <c r="H134" s="39"/>
      <c r="I134" s="39"/>
      <c r="J134" s="24"/>
      <c r="K134" s="39"/>
      <c r="L134" s="38">
        <f t="shared" si="45"/>
        <v>0</v>
      </c>
      <c r="M134" s="38">
        <f t="shared" si="46"/>
        <v>0</v>
      </c>
      <c r="N134" s="38"/>
      <c r="O134" s="38"/>
      <c r="P134" s="38"/>
      <c r="Q134" s="38"/>
      <c r="R134" s="39"/>
      <c r="S134" s="39"/>
      <c r="T134" s="39"/>
    </row>
    <row r="135" spans="1:20" ht="9.75" customHeight="1" x14ac:dyDescent="0.2">
      <c r="A135" s="29"/>
      <c r="B135" s="52"/>
      <c r="C135" s="157"/>
      <c r="D135" s="79" t="str">
        <f t="shared" si="44"/>
        <v>O</v>
      </c>
      <c r="E135" s="24"/>
      <c r="F135" s="155"/>
      <c r="G135" s="184"/>
      <c r="H135" s="39"/>
      <c r="I135" s="39"/>
      <c r="J135" s="24"/>
      <c r="K135" s="39"/>
      <c r="L135" s="38">
        <f t="shared" si="45"/>
        <v>0</v>
      </c>
      <c r="M135" s="38">
        <f t="shared" si="46"/>
        <v>0</v>
      </c>
      <c r="N135" s="38"/>
      <c r="O135" s="38"/>
      <c r="P135" s="38"/>
      <c r="Q135" s="38"/>
      <c r="R135" s="39"/>
      <c r="S135" s="39"/>
      <c r="T135" s="39"/>
    </row>
    <row r="136" spans="1:20" ht="9.75" customHeight="1" x14ac:dyDescent="0.2">
      <c r="A136" s="29"/>
      <c r="B136" s="52"/>
      <c r="C136" s="157"/>
      <c r="D136" s="79" t="str">
        <f t="shared" si="44"/>
        <v>O</v>
      </c>
      <c r="E136" s="24"/>
      <c r="F136" s="155"/>
      <c r="G136" s="184"/>
      <c r="H136" s="39"/>
      <c r="I136" s="39"/>
      <c r="J136" s="24"/>
      <c r="K136" s="39"/>
      <c r="L136" s="38">
        <f t="shared" si="45"/>
        <v>0</v>
      </c>
      <c r="M136" s="38">
        <f t="shared" si="46"/>
        <v>0</v>
      </c>
      <c r="N136" s="38"/>
      <c r="O136" s="38"/>
      <c r="P136" s="38"/>
      <c r="Q136" s="38"/>
      <c r="R136" s="39"/>
      <c r="S136" s="39"/>
      <c r="T136" s="39"/>
    </row>
    <row r="137" spans="1:20" ht="9.75" customHeight="1" x14ac:dyDescent="0.2">
      <c r="A137" s="29"/>
      <c r="B137" s="52"/>
      <c r="C137" s="157"/>
      <c r="D137" s="79" t="str">
        <f t="shared" si="44"/>
        <v>O</v>
      </c>
      <c r="E137" s="24"/>
      <c r="F137" s="155"/>
      <c r="G137" s="184"/>
      <c r="H137" s="39"/>
      <c r="I137" s="39"/>
      <c r="J137" s="24"/>
      <c r="K137" s="39"/>
      <c r="L137" s="38">
        <f t="shared" si="45"/>
        <v>0</v>
      </c>
      <c r="M137" s="38">
        <f t="shared" si="46"/>
        <v>0</v>
      </c>
      <c r="N137" s="38"/>
      <c r="O137" s="38"/>
      <c r="P137" s="38"/>
      <c r="Q137" s="38"/>
      <c r="R137" s="39"/>
      <c r="S137" s="39"/>
      <c r="T137" s="39"/>
    </row>
    <row r="138" spans="1:20" ht="9.75" customHeight="1" x14ac:dyDescent="0.2">
      <c r="A138" s="29"/>
      <c r="B138" s="52"/>
      <c r="C138" s="157"/>
      <c r="D138" s="79" t="str">
        <f t="shared" si="44"/>
        <v>O</v>
      </c>
      <c r="E138" s="24"/>
      <c r="F138" s="155"/>
      <c r="G138" s="184"/>
      <c r="H138" s="39"/>
      <c r="I138" s="39"/>
      <c r="J138" s="24"/>
      <c r="K138" s="39"/>
      <c r="L138" s="38">
        <f t="shared" si="45"/>
        <v>0</v>
      </c>
      <c r="M138" s="38">
        <f t="shared" si="46"/>
        <v>0</v>
      </c>
      <c r="N138" s="38"/>
      <c r="O138" s="38"/>
      <c r="P138" s="38"/>
      <c r="Q138" s="38"/>
      <c r="R138" s="39"/>
      <c r="S138" s="39"/>
      <c r="T138" s="39"/>
    </row>
    <row r="139" spans="1:20" ht="9.75" customHeight="1" x14ac:dyDescent="0.2">
      <c r="A139" s="29"/>
      <c r="B139" s="52"/>
      <c r="C139" s="157"/>
      <c r="D139" s="79" t="str">
        <f t="shared" si="44"/>
        <v>O</v>
      </c>
      <c r="E139" s="24"/>
      <c r="F139" s="155"/>
      <c r="G139" s="184"/>
      <c r="H139" s="39"/>
      <c r="I139" s="39"/>
      <c r="J139" s="24"/>
      <c r="K139" s="39"/>
      <c r="L139" s="38">
        <f t="shared" si="45"/>
        <v>0</v>
      </c>
      <c r="M139" s="38">
        <f t="shared" si="46"/>
        <v>0</v>
      </c>
      <c r="N139" s="38"/>
      <c r="O139" s="38"/>
      <c r="P139" s="38"/>
      <c r="Q139" s="38"/>
      <c r="R139" s="39"/>
      <c r="S139" s="39"/>
      <c r="T139" s="39"/>
    </row>
    <row r="140" spans="1:20" ht="9.75" customHeight="1" x14ac:dyDescent="0.2">
      <c r="A140" s="29"/>
      <c r="B140" s="52"/>
      <c r="C140" s="157"/>
      <c r="D140" s="79" t="str">
        <f t="shared" si="44"/>
        <v>O</v>
      </c>
      <c r="E140" s="24"/>
      <c r="F140" s="155"/>
      <c r="G140" s="184"/>
      <c r="H140" s="39"/>
      <c r="I140" s="39"/>
      <c r="J140" s="24"/>
      <c r="K140" s="39"/>
      <c r="L140" s="38">
        <f t="shared" si="45"/>
        <v>0</v>
      </c>
      <c r="M140" s="38">
        <f t="shared" si="46"/>
        <v>0</v>
      </c>
      <c r="N140" s="38"/>
      <c r="O140" s="38"/>
      <c r="P140" s="38"/>
      <c r="Q140" s="38"/>
      <c r="R140" s="39"/>
      <c r="S140" s="39"/>
      <c r="T140" s="39"/>
    </row>
    <row r="141" spans="1:20" ht="9.75" customHeight="1" x14ac:dyDescent="0.2">
      <c r="A141" s="29"/>
      <c r="B141" s="52"/>
      <c r="C141" s="157"/>
      <c r="D141" s="79" t="str">
        <f t="shared" si="44"/>
        <v>O</v>
      </c>
      <c r="E141" s="24"/>
      <c r="F141" s="155"/>
      <c r="G141" s="184"/>
      <c r="H141" s="39"/>
      <c r="I141" s="39"/>
      <c r="J141" s="24"/>
      <c r="K141" s="39"/>
      <c r="L141" s="38">
        <f t="shared" si="45"/>
        <v>0</v>
      </c>
      <c r="M141" s="38">
        <f t="shared" si="46"/>
        <v>0</v>
      </c>
      <c r="N141" s="38"/>
      <c r="O141" s="38"/>
      <c r="P141" s="38"/>
      <c r="Q141" s="38"/>
      <c r="R141" s="39"/>
      <c r="S141" s="39"/>
      <c r="T141" s="39"/>
    </row>
    <row r="142" spans="1:20" ht="9.75" customHeight="1" x14ac:dyDescent="0.2">
      <c r="A142" s="29"/>
      <c r="B142" s="52"/>
      <c r="C142" s="157"/>
      <c r="D142" s="79" t="str">
        <f t="shared" si="44"/>
        <v>O</v>
      </c>
      <c r="E142" s="24"/>
      <c r="F142" s="155"/>
      <c r="G142" s="184"/>
      <c r="H142" s="39"/>
      <c r="I142" s="39"/>
      <c r="J142" s="24"/>
      <c r="K142" s="39"/>
      <c r="L142" s="38">
        <f t="shared" si="45"/>
        <v>0</v>
      </c>
      <c r="M142" s="38">
        <f t="shared" si="46"/>
        <v>0</v>
      </c>
      <c r="N142" s="38"/>
      <c r="O142" s="38"/>
      <c r="P142" s="38"/>
      <c r="Q142" s="38"/>
      <c r="R142" s="39"/>
      <c r="S142" s="39"/>
      <c r="T142" s="39"/>
    </row>
    <row r="143" spans="1:20" ht="9.75" customHeight="1" x14ac:dyDescent="0.2">
      <c r="A143" s="29"/>
      <c r="B143" s="52"/>
      <c r="C143" s="157"/>
      <c r="D143" s="79" t="str">
        <f t="shared" si="44"/>
        <v>O</v>
      </c>
      <c r="E143" s="24"/>
      <c r="F143" s="155"/>
      <c r="G143" s="184"/>
      <c r="H143" s="39"/>
      <c r="I143" s="39"/>
      <c r="J143" s="24"/>
      <c r="K143" s="39"/>
      <c r="L143" s="38">
        <f t="shared" si="45"/>
        <v>0</v>
      </c>
      <c r="M143" s="38">
        <f t="shared" si="46"/>
        <v>0</v>
      </c>
      <c r="N143" s="38"/>
      <c r="O143" s="38"/>
      <c r="P143" s="38"/>
      <c r="Q143" s="38"/>
      <c r="R143" s="39"/>
      <c r="S143" s="39"/>
      <c r="T143" s="39"/>
    </row>
    <row r="144" spans="1:20" ht="9.75" customHeight="1" x14ac:dyDescent="0.2">
      <c r="A144" s="29"/>
      <c r="B144" s="52"/>
      <c r="C144" s="157"/>
      <c r="D144" s="79" t="str">
        <f t="shared" si="44"/>
        <v>O</v>
      </c>
      <c r="E144" s="24"/>
      <c r="F144" s="155"/>
      <c r="G144" s="184"/>
      <c r="H144" s="39"/>
      <c r="I144" s="39"/>
      <c r="J144" s="24"/>
      <c r="K144" s="39"/>
      <c r="L144" s="38">
        <f t="shared" si="45"/>
        <v>0</v>
      </c>
      <c r="M144" s="38">
        <f t="shared" si="46"/>
        <v>0</v>
      </c>
      <c r="N144" s="38"/>
      <c r="O144" s="38"/>
      <c r="P144" s="38"/>
      <c r="Q144" s="38"/>
      <c r="R144" s="39"/>
      <c r="S144" s="39"/>
      <c r="T144" s="39"/>
    </row>
    <row r="145" spans="1:24" ht="9.75" customHeight="1" x14ac:dyDescent="0.2">
      <c r="A145" s="29"/>
      <c r="B145" s="52"/>
      <c r="C145" s="157"/>
      <c r="D145" s="79" t="str">
        <f t="shared" si="44"/>
        <v>O</v>
      </c>
      <c r="E145" s="24"/>
      <c r="F145" s="155"/>
      <c r="G145" s="184"/>
      <c r="H145" s="39"/>
      <c r="I145" s="39"/>
      <c r="J145" s="24"/>
      <c r="K145" s="39"/>
      <c r="L145" s="38">
        <f t="shared" si="45"/>
        <v>0</v>
      </c>
      <c r="M145" s="38">
        <f t="shared" si="46"/>
        <v>0</v>
      </c>
      <c r="N145" s="38"/>
      <c r="O145" s="38"/>
      <c r="P145" s="38"/>
      <c r="Q145" s="38"/>
      <c r="R145" s="39"/>
      <c r="S145" s="39"/>
      <c r="T145" s="39"/>
    </row>
    <row r="146" spans="1:24" ht="9.75" customHeight="1" x14ac:dyDescent="0.2">
      <c r="A146" s="29"/>
      <c r="B146" s="52"/>
      <c r="C146" s="157"/>
      <c r="D146" s="79" t="str">
        <f t="shared" si="44"/>
        <v>O</v>
      </c>
      <c r="E146" s="24"/>
      <c r="F146" s="155"/>
      <c r="G146" s="184"/>
      <c r="H146" s="39"/>
      <c r="I146" s="39"/>
      <c r="J146" s="24"/>
      <c r="K146" s="39"/>
      <c r="L146" s="38">
        <f t="shared" si="45"/>
        <v>0</v>
      </c>
      <c r="M146" s="38">
        <f t="shared" si="46"/>
        <v>0</v>
      </c>
      <c r="N146" s="38"/>
      <c r="O146" s="38"/>
      <c r="P146" s="38"/>
      <c r="Q146" s="38"/>
      <c r="R146" s="39"/>
      <c r="S146" s="39"/>
      <c r="T146" s="39"/>
      <c r="U146" s="267" t="str">
        <f>U96</f>
        <v xml:space="preserve"> </v>
      </c>
    </row>
    <row r="147" spans="1:24" ht="9.75" customHeight="1" x14ac:dyDescent="0.2">
      <c r="A147" s="30"/>
      <c r="B147" s="53"/>
      <c r="C147" s="158"/>
      <c r="D147" s="80" t="str">
        <f t="shared" si="44"/>
        <v>O</v>
      </c>
      <c r="E147" s="25"/>
      <c r="F147" s="155"/>
      <c r="G147" s="184"/>
      <c r="H147" s="40"/>
      <c r="I147" s="39"/>
      <c r="J147" s="25"/>
      <c r="K147" s="40"/>
      <c r="L147" s="38">
        <f t="shared" si="45"/>
        <v>0</v>
      </c>
      <c r="M147" s="38">
        <f t="shared" si="46"/>
        <v>0</v>
      </c>
      <c r="N147" s="38"/>
      <c r="O147" s="38"/>
      <c r="P147" s="38"/>
      <c r="Q147" s="38"/>
      <c r="R147" s="40"/>
      <c r="S147" s="40"/>
      <c r="T147" s="40"/>
      <c r="U147" s="267"/>
    </row>
    <row r="148" spans="1:24" ht="9.75" customHeight="1" x14ac:dyDescent="0.2">
      <c r="A148" s="188" t="str">
        <f>IF(A98&lt;&gt;"",A98,"")</f>
        <v/>
      </c>
      <c r="B148" s="125"/>
      <c r="C148" s="125"/>
      <c r="D148" s="125"/>
      <c r="E148" s="125"/>
      <c r="F148" s="129"/>
      <c r="G148" s="129" t="str">
        <f>G98</f>
        <v>Summe</v>
      </c>
      <c r="H148" s="129"/>
      <c r="I148" s="130"/>
      <c r="J148" s="20" t="str">
        <f>J98</f>
        <v xml:space="preserve"> Summe</v>
      </c>
      <c r="K148" s="41">
        <f t="shared" ref="K148:T148" si="47">SUM(K120:K147)</f>
        <v>0</v>
      </c>
      <c r="L148" s="41">
        <f t="shared" si="47"/>
        <v>0</v>
      </c>
      <c r="M148" s="41">
        <f t="shared" si="47"/>
        <v>0</v>
      </c>
      <c r="N148" s="41">
        <f>SUM(N120:N147)</f>
        <v>0</v>
      </c>
      <c r="O148" s="41">
        <f>SUM(O120:O147)</f>
        <v>0</v>
      </c>
      <c r="P148" s="41">
        <f>SUM(P120:P147)</f>
        <v>0</v>
      </c>
      <c r="Q148" s="41">
        <f>SUM(Q120:Q147)</f>
        <v>0</v>
      </c>
      <c r="R148" s="41">
        <f t="shared" si="47"/>
        <v>0</v>
      </c>
      <c r="S148" s="41">
        <f t="shared" si="47"/>
        <v>0</v>
      </c>
      <c r="T148" s="41">
        <f t="shared" si="47"/>
        <v>0</v>
      </c>
      <c r="U148" s="267"/>
    </row>
    <row r="149" spans="1:24" ht="9.75" customHeight="1" x14ac:dyDescent="0.2">
      <c r="A149" s="9"/>
      <c r="B149" s="9"/>
      <c r="C149" s="9"/>
      <c r="D149" s="9"/>
      <c r="E149" s="8"/>
      <c r="F149" s="131"/>
      <c r="G149" s="131" t="str">
        <f>G99</f>
        <v>Gemeinkosten 25% pauschal</v>
      </c>
      <c r="H149" s="131"/>
      <c r="I149" s="132"/>
      <c r="J149" s="20" t="str">
        <f>J99</f>
        <v xml:space="preserve"> Gemeinkosten 25% pauschal</v>
      </c>
      <c r="K149" s="42"/>
      <c r="L149" s="41">
        <f>ROUNDDOWN(L148*$Y$6,2)</f>
        <v>0</v>
      </c>
      <c r="M149" s="42"/>
      <c r="N149" s="42"/>
      <c r="O149" s="42"/>
      <c r="P149" s="42"/>
      <c r="Q149" s="42"/>
      <c r="R149" s="42"/>
      <c r="S149" s="42"/>
      <c r="T149" s="42"/>
      <c r="U149" s="267"/>
    </row>
    <row r="150" spans="1:24" ht="9.75" customHeight="1" x14ac:dyDescent="0.2">
      <c r="A150" s="128" t="str">
        <f>A100</f>
        <v>Bitte verwenden Sie für jedes Jahr ein extra Blatt.</v>
      </c>
      <c r="B150" s="7"/>
      <c r="C150" s="7"/>
      <c r="D150" s="7"/>
      <c r="E150" s="8"/>
      <c r="F150" s="131"/>
      <c r="G150" s="131" t="str">
        <f>G100</f>
        <v>GESAMTKOSTEN</v>
      </c>
      <c r="H150" s="131"/>
      <c r="I150" s="132"/>
      <c r="J150" s="20" t="str">
        <f>J100</f>
        <v xml:space="preserve"> GESAMTKOSTEN</v>
      </c>
      <c r="K150" s="41">
        <f>K148</f>
        <v>0</v>
      </c>
      <c r="L150" s="41">
        <f>L148+L149</f>
        <v>0</v>
      </c>
      <c r="M150" s="41"/>
      <c r="N150" s="41">
        <f t="shared" ref="N150:T150" si="48">N148</f>
        <v>0</v>
      </c>
      <c r="O150" s="41">
        <f t="shared" si="48"/>
        <v>0</v>
      </c>
      <c r="P150" s="41">
        <f t="shared" si="48"/>
        <v>0</v>
      </c>
      <c r="Q150" s="41">
        <f t="shared" si="48"/>
        <v>0</v>
      </c>
      <c r="R150" s="41">
        <f t="shared" si="48"/>
        <v>0</v>
      </c>
      <c r="S150" s="41">
        <f t="shared" si="48"/>
        <v>0</v>
      </c>
      <c r="T150" s="41">
        <f t="shared" si="48"/>
        <v>0</v>
      </c>
      <c r="U150" s="267"/>
    </row>
    <row r="151" spans="1:24" ht="9.75" customHeight="1" x14ac:dyDescent="0.2">
      <c r="A151" s="7"/>
      <c r="B151" s="7"/>
      <c r="C151" s="7"/>
      <c r="D151" s="7"/>
      <c r="E151" s="8"/>
      <c r="F151" s="8"/>
      <c r="G151" s="8"/>
      <c r="H151" s="8"/>
      <c r="I151" s="8"/>
      <c r="J151" s="21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V151" s="34"/>
      <c r="W151" s="34"/>
      <c r="X151" s="34"/>
    </row>
    <row r="152" spans="1:24" ht="9.75" customHeight="1" x14ac:dyDescent="0.2">
      <c r="A152" s="127" t="str">
        <f>A102</f>
        <v>Arbeits-, Zeit- und Ausgabenplan (Durchführbarkeitsstudien)</v>
      </c>
      <c r="B152" s="7"/>
      <c r="C152" s="7"/>
      <c r="D152" s="7"/>
      <c r="E152" s="8"/>
      <c r="F152" s="8"/>
      <c r="G152" s="8"/>
      <c r="H152" s="8"/>
      <c r="I152" s="8"/>
      <c r="J152" s="8"/>
      <c r="K152" s="255" t="str">
        <f>K102</f>
        <v>BN: ______________________</v>
      </c>
      <c r="L152" s="255"/>
      <c r="M152" s="255"/>
      <c r="N152" s="255"/>
      <c r="O152" s="255"/>
      <c r="P152" s="255"/>
      <c r="Q152" s="255"/>
      <c r="R152" s="255"/>
      <c r="S152" s="255"/>
      <c r="T152" s="255"/>
    </row>
    <row r="153" spans="1:24" ht="9.75" customHeight="1" x14ac:dyDescent="0.2">
      <c r="A153" s="7"/>
      <c r="B153" s="7"/>
      <c r="C153" s="7"/>
      <c r="D153" s="7"/>
      <c r="E153" s="124"/>
      <c r="F153" s="8"/>
      <c r="G153" s="8"/>
      <c r="H153" s="8"/>
      <c r="I153" s="8"/>
      <c r="J153" s="8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</row>
    <row r="154" spans="1:24" ht="9.75" customHeight="1" x14ac:dyDescent="0.2">
      <c r="A154" s="9"/>
      <c r="B154" s="9"/>
      <c r="C154" s="9"/>
      <c r="D154" s="9"/>
      <c r="E154" s="124"/>
      <c r="F154" s="8" t="str">
        <f>F104</f>
        <v/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4" ht="9.75" customHeight="1" x14ac:dyDescent="0.2">
      <c r="A155" s="253" t="str">
        <f>A105</f>
        <v>Jahr</v>
      </c>
      <c r="B155" s="254"/>
      <c r="C155" s="46"/>
      <c r="D155" s="13" t="b">
        <f>IF(OR(VALUE(ROW(L200))&lt;&gt;(T156*50),VALUE(COLUMN(T200))&lt;&gt;IF(ISBLANK($V$72),IF(ISBLANK($V$72),IF(AND($Y$4=1,$Y$5="ja"),20-$AA$72,20-LOOKUP($Y$4,$W$17:$Z$17,$W$72:$Z$72)),20),20)),FALSE,TRUE)</f>
        <v>1</v>
      </c>
      <c r="E155" s="124" t="str">
        <f>IF(E105="","",E105)</f>
        <v>Spalte 5: maximal 143 produktive h/Monat je Vollzeitbeschäftigten</v>
      </c>
      <c r="G155" s="8"/>
      <c r="I155" s="8"/>
      <c r="J155" s="8"/>
      <c r="K155" s="8"/>
      <c r="L155" s="21"/>
      <c r="M155" s="21"/>
      <c r="N155" s="21"/>
      <c r="O155" s="21"/>
      <c r="P155" s="21"/>
      <c r="Q155" s="21"/>
      <c r="R155" s="8"/>
      <c r="S155" s="8"/>
      <c r="T155" s="10" t="str">
        <f>T105</f>
        <v xml:space="preserve"> Blatt</v>
      </c>
    </row>
    <row r="156" spans="1:24" ht="9.75" customHeight="1" x14ac:dyDescent="0.2">
      <c r="A156" s="251">
        <f>A106</f>
        <v>0</v>
      </c>
      <c r="B156" s="252"/>
      <c r="C156" s="57"/>
      <c r="D156" s="57" t="b">
        <f>IF($Y$3="",IF(COUNTBLANK(C170:C197)=COUNTA(D170:D197),TRUE,FALSE),IF((COUNTIF(D170:D197,"E")+COUNTIF(D170:D197,"I"))=(COUNTA(D170:D197)-COUNTBLANK(D170:D197)),TRUE,FALSE))</f>
        <v>1</v>
      </c>
      <c r="E156" s="124" t="str">
        <f>IF(E106="","",E106)</f>
        <v>Basis Spalte 6: qualifikationsabhängige Stundensätze (siehe www.tbi-mv.de)</v>
      </c>
      <c r="G156" s="8"/>
      <c r="I156" s="8"/>
      <c r="J156" s="8"/>
      <c r="K156" s="8"/>
      <c r="T156" s="11">
        <f>T106+1</f>
        <v>4</v>
      </c>
    </row>
    <row r="157" spans="1:24" ht="9.75" customHeight="1" x14ac:dyDescent="0.2">
      <c r="A157" s="163">
        <f>IF(A156="",0,IF(ISERROR(A207),1,A207+1))</f>
        <v>17</v>
      </c>
      <c r="B157" s="12"/>
      <c r="C157" s="12"/>
      <c r="D157" s="13" t="b">
        <f>IF(COUNTA(L170:L197)=28,TRUE,FALSE)</f>
        <v>1</v>
      </c>
      <c r="E157" s="244" t="str">
        <f>IF(AND(D155,D156,D157),"","FEHLER-verursachende Bearbeitung der AZA-Vorlage")</f>
        <v/>
      </c>
      <c r="F157" s="244"/>
      <c r="G157" s="244"/>
      <c r="H157" s="244"/>
      <c r="I157" s="244"/>
      <c r="J157" s="244"/>
      <c r="K157" s="244"/>
      <c r="L157" s="244"/>
      <c r="M157" s="8"/>
      <c r="N157" s="8"/>
      <c r="O157" s="8"/>
      <c r="P157" s="8"/>
      <c r="Q157" s="8"/>
      <c r="R157" s="8"/>
      <c r="S157" s="8"/>
      <c r="T157" s="8"/>
    </row>
    <row r="158" spans="1:24" ht="9.75" customHeight="1" x14ac:dyDescent="0.2">
      <c r="A158" s="12"/>
      <c r="B158" s="12"/>
      <c r="C158" s="12"/>
      <c r="D158" s="12"/>
      <c r="E158" s="244"/>
      <c r="F158" s="244"/>
      <c r="G158" s="244"/>
      <c r="H158" s="244"/>
      <c r="I158" s="244"/>
      <c r="J158" s="244"/>
      <c r="K158" s="244"/>
      <c r="L158" s="244"/>
      <c r="M158" s="8"/>
      <c r="N158" s="8"/>
      <c r="O158" s="8"/>
      <c r="P158" s="8"/>
      <c r="Q158" s="8"/>
      <c r="R158" s="8"/>
      <c r="S158" s="8"/>
      <c r="T158" s="8"/>
    </row>
    <row r="159" spans="1:24" ht="9.75" customHeight="1" x14ac:dyDescent="0.2">
      <c r="B159" s="13" t="str">
        <f>IF(B109="","",B109)</f>
        <v/>
      </c>
      <c r="C159" s="9" t="str">
        <f>IF(C109="","",C109)</f>
        <v/>
      </c>
      <c r="D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</row>
    <row r="160" spans="1:24" ht="9.75" customHeight="1" x14ac:dyDescent="0.2">
      <c r="A160" s="13"/>
      <c r="B160" s="13"/>
      <c r="C160" s="13"/>
      <c r="D160" s="13"/>
      <c r="E160" s="211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ht="9.75" customHeight="1" x14ac:dyDescent="0.2">
      <c r="A161" s="48" t="str">
        <f t="shared" ref="A161:B167" si="49">A111</f>
        <v/>
      </c>
      <c r="B161" s="48" t="str">
        <f t="shared" si="49"/>
        <v/>
      </c>
      <c r="C161" s="245" t="str">
        <f>C111</f>
        <v>FuE-Kategorie</v>
      </c>
      <c r="D161" s="245"/>
      <c r="E161" s="48" t="str">
        <f t="shared" ref="E161:F167" si="50">E111</f>
        <v/>
      </c>
      <c r="F161" s="239" t="str">
        <f t="shared" si="50"/>
        <v>Personal</v>
      </c>
      <c r="G161" s="239"/>
      <c r="H161" s="239"/>
      <c r="I161" s="239"/>
      <c r="J161" s="48" t="str">
        <f>J111</f>
        <v/>
      </c>
      <c r="K161" s="248" t="str">
        <f>K111</f>
        <v xml:space="preserve">Ausgabengruppe </v>
      </c>
      <c r="L161" s="249"/>
      <c r="M161" s="249"/>
      <c r="N161" s="249"/>
      <c r="O161" s="249"/>
      <c r="P161" s="249"/>
      <c r="Q161" s="249"/>
      <c r="R161" s="249"/>
      <c r="S161" s="249"/>
      <c r="T161" s="250"/>
    </row>
    <row r="162" spans="1:20" ht="9.75" customHeight="1" x14ac:dyDescent="0.2">
      <c r="A162" s="26" t="str">
        <f t="shared" si="49"/>
        <v/>
      </c>
      <c r="B162" s="26" t="str">
        <f t="shared" si="49"/>
        <v/>
      </c>
      <c r="C162" s="246"/>
      <c r="D162" s="246"/>
      <c r="E162" s="26" t="str">
        <f t="shared" si="50"/>
        <v/>
      </c>
      <c r="F162" s="240" t="str">
        <f t="shared" si="50"/>
        <v/>
      </c>
      <c r="G162" s="241"/>
      <c r="H162" s="15" t="str">
        <f t="shared" ref="H162:I169" si="51">H112</f>
        <v/>
      </c>
      <c r="I162" s="15" t="str">
        <f t="shared" si="51"/>
        <v/>
      </c>
      <c r="J162" s="26" t="str">
        <f>J112</f>
        <v/>
      </c>
      <c r="K162" s="15" t="str">
        <f>K112</f>
        <v/>
      </c>
      <c r="L162" s="15" t="str">
        <f t="shared" ref="L162:T162" si="52">L112</f>
        <v/>
      </c>
      <c r="M162" s="15" t="str">
        <f t="shared" si="52"/>
        <v/>
      </c>
      <c r="N162" s="15" t="str">
        <f t="shared" si="52"/>
        <v/>
      </c>
      <c r="O162" s="15" t="str">
        <f t="shared" si="52"/>
        <v/>
      </c>
      <c r="P162" s="15" t="str">
        <f t="shared" si="52"/>
        <v/>
      </c>
      <c r="Q162" s="15" t="str">
        <f t="shared" si="52"/>
        <v/>
      </c>
      <c r="R162" s="15" t="str">
        <f t="shared" si="52"/>
        <v/>
      </c>
      <c r="S162" s="15" t="str">
        <f t="shared" si="52"/>
        <v/>
      </c>
      <c r="T162" s="15" t="str">
        <f t="shared" si="52"/>
        <v/>
      </c>
    </row>
    <row r="163" spans="1:20" ht="9.75" customHeight="1" x14ac:dyDescent="0.2">
      <c r="A163" s="26" t="str">
        <f t="shared" si="49"/>
        <v/>
      </c>
      <c r="B163" s="26" t="str">
        <f t="shared" si="49"/>
        <v/>
      </c>
      <c r="C163" s="246"/>
      <c r="D163" s="246"/>
      <c r="E163" s="26" t="str">
        <f t="shared" si="50"/>
        <v>Jahresprogramm in</v>
      </c>
      <c r="F163" s="242" t="str">
        <f t="shared" si="50"/>
        <v>Zahl und</v>
      </c>
      <c r="G163" s="243"/>
      <c r="H163" s="26" t="str">
        <f t="shared" si="51"/>
        <v>Stunden</v>
      </c>
      <c r="I163" s="26" t="str">
        <f t="shared" si="51"/>
        <v>Stunden-</v>
      </c>
      <c r="J163" s="26" t="str">
        <f t="shared" ref="J163:T163" si="53">J113</f>
        <v/>
      </c>
      <c r="K163" s="26" t="str">
        <f t="shared" si="53"/>
        <v/>
      </c>
      <c r="L163" s="172" t="str">
        <f t="shared" si="53"/>
        <v>Personal</v>
      </c>
      <c r="M163" s="26" t="str">
        <f t="shared" ref="M163:Q169" si="54">M113</f>
        <v>Gemein-</v>
      </c>
      <c r="N163" s="26" t="str">
        <f t="shared" si="54"/>
        <v/>
      </c>
      <c r="O163" s="26" t="str">
        <f t="shared" si="54"/>
        <v/>
      </c>
      <c r="P163" s="26" t="str">
        <f t="shared" si="54"/>
        <v/>
      </c>
      <c r="Q163" s="26" t="str">
        <f t="shared" si="54"/>
        <v/>
      </c>
      <c r="R163" s="26" t="str">
        <f t="shared" si="53"/>
        <v/>
      </c>
      <c r="S163" s="26" t="str">
        <f t="shared" si="53"/>
        <v/>
      </c>
      <c r="T163" s="26" t="str">
        <f t="shared" si="53"/>
        <v>externe</v>
      </c>
    </row>
    <row r="164" spans="1:20" ht="9.75" customHeight="1" x14ac:dyDescent="0.2">
      <c r="A164" s="26" t="str">
        <f t="shared" si="49"/>
        <v>Lfd.</v>
      </c>
      <c r="B164" s="26" t="str">
        <f t="shared" si="49"/>
        <v>Arbeiten</v>
      </c>
      <c r="C164" s="246"/>
      <c r="D164" s="246"/>
      <c r="E164" s="26" t="str">
        <f t="shared" si="50"/>
        <v>Projektabschnitten</v>
      </c>
      <c r="F164" s="242" t="str">
        <f t="shared" si="50"/>
        <v>Qualifika-</v>
      </c>
      <c r="G164" s="243"/>
      <c r="H164" s="26" t="str">
        <f t="shared" si="51"/>
        <v>Gesamt</v>
      </c>
      <c r="I164" s="26" t="str">
        <f t="shared" si="51"/>
        <v>sätze</v>
      </c>
      <c r="J164" s="26" t="str">
        <f t="shared" ref="J164:T164" si="55">J114</f>
        <v/>
      </c>
      <c r="K164" s="26" t="str">
        <f t="shared" si="55"/>
        <v/>
      </c>
      <c r="L164" s="26" t="str">
        <f t="shared" si="55"/>
        <v>Sp. 5x6</v>
      </c>
      <c r="M164" s="26" t="str">
        <f t="shared" si="54"/>
        <v>kosten</v>
      </c>
      <c r="N164" s="26" t="str">
        <f t="shared" si="54"/>
        <v/>
      </c>
      <c r="O164" s="26" t="str">
        <f t="shared" si="54"/>
        <v/>
      </c>
      <c r="P164" s="26" t="str">
        <f t="shared" si="54"/>
        <v/>
      </c>
      <c r="Q164" s="26" t="str">
        <f t="shared" si="54"/>
        <v/>
      </c>
      <c r="R164" s="26" t="str">
        <f t="shared" si="55"/>
        <v/>
      </c>
      <c r="S164" s="26" t="str">
        <f t="shared" si="55"/>
        <v/>
      </c>
      <c r="T164" s="26" t="str">
        <f t="shared" si="55"/>
        <v>Studien-</v>
      </c>
    </row>
    <row r="165" spans="1:20" ht="9.75" customHeight="1" x14ac:dyDescent="0.2">
      <c r="A165" s="26" t="str">
        <f t="shared" si="49"/>
        <v>Nr.</v>
      </c>
      <c r="B165" s="26" t="str">
        <f t="shared" si="49"/>
        <v>von/bis</v>
      </c>
      <c r="C165" s="246"/>
      <c r="D165" s="246"/>
      <c r="E165" s="26" t="str">
        <f t="shared" si="50"/>
        <v>im Kalenderjahr</v>
      </c>
      <c r="F165" s="242" t="str">
        <f t="shared" si="50"/>
        <v>tion</v>
      </c>
      <c r="G165" s="243"/>
      <c r="H165" s="26" t="str">
        <f t="shared" si="51"/>
        <v/>
      </c>
      <c r="I165" s="26" t="str">
        <f t="shared" si="51"/>
        <v/>
      </c>
      <c r="J165" s="26" t="str">
        <f>J115</f>
        <v/>
      </c>
      <c r="K165" s="26" t="str">
        <f>K115</f>
        <v/>
      </c>
      <c r="L165" s="26" t="str">
        <f>L115</f>
        <v/>
      </c>
      <c r="M165" s="26" t="str">
        <f t="shared" si="54"/>
        <v/>
      </c>
      <c r="N165" s="26" t="str">
        <f t="shared" si="54"/>
        <v/>
      </c>
      <c r="O165" s="26" t="str">
        <f t="shared" si="54"/>
        <v/>
      </c>
      <c r="P165" s="26" t="str">
        <f t="shared" si="54"/>
        <v/>
      </c>
      <c r="Q165" s="26" t="str">
        <f t="shared" si="54"/>
        <v/>
      </c>
      <c r="R165" s="26" t="str">
        <f>R115</f>
        <v/>
      </c>
      <c r="S165" s="26" t="str">
        <f>S115</f>
        <v/>
      </c>
      <c r="T165" s="26" t="str">
        <f>T115</f>
        <v>kosten</v>
      </c>
    </row>
    <row r="166" spans="1:20" ht="9.75" customHeight="1" x14ac:dyDescent="0.2">
      <c r="A166" s="26" t="str">
        <f t="shared" si="49"/>
        <v/>
      </c>
      <c r="B166" s="26" t="str">
        <f t="shared" si="49"/>
        <v/>
      </c>
      <c r="C166" s="246"/>
      <c r="D166" s="246"/>
      <c r="E166" s="26" t="str">
        <f t="shared" si="50"/>
        <v/>
      </c>
      <c r="F166" s="242" t="str">
        <f t="shared" si="50"/>
        <v/>
      </c>
      <c r="G166" s="243"/>
      <c r="H166" s="26" t="str">
        <f t="shared" si="51"/>
        <v/>
      </c>
      <c r="I166" s="26" t="str">
        <f t="shared" si="51"/>
        <v/>
      </c>
      <c r="J166" s="26" t="str">
        <f t="shared" ref="J166:T166" si="56">J116</f>
        <v/>
      </c>
      <c r="K166" s="26" t="str">
        <f t="shared" si="56"/>
        <v/>
      </c>
      <c r="L166" s="26" t="str">
        <f t="shared" si="56"/>
        <v/>
      </c>
      <c r="M166" s="26" t="str">
        <f t="shared" si="54"/>
        <v/>
      </c>
      <c r="N166" s="26" t="str">
        <f t="shared" si="54"/>
        <v/>
      </c>
      <c r="O166" s="26" t="str">
        <f t="shared" si="54"/>
        <v/>
      </c>
      <c r="P166" s="26" t="str">
        <f t="shared" si="54"/>
        <v/>
      </c>
      <c r="Q166" s="26" t="str">
        <f t="shared" si="54"/>
        <v/>
      </c>
      <c r="R166" s="26" t="str">
        <f t="shared" si="56"/>
        <v/>
      </c>
      <c r="S166" s="26" t="str">
        <f t="shared" si="56"/>
        <v/>
      </c>
      <c r="T166" s="26" t="str">
        <f t="shared" si="56"/>
        <v>(lt. Spalte 3)</v>
      </c>
    </row>
    <row r="167" spans="1:20" ht="9.75" customHeight="1" x14ac:dyDescent="0.2">
      <c r="A167" s="26" t="str">
        <f t="shared" si="49"/>
        <v/>
      </c>
      <c r="B167" s="26" t="str">
        <f t="shared" si="49"/>
        <v/>
      </c>
      <c r="C167" s="246"/>
      <c r="D167" s="246"/>
      <c r="E167" s="26" t="str">
        <f t="shared" si="50"/>
        <v/>
      </c>
      <c r="F167" s="173" t="str">
        <f>IF(AND(COUNTA(H170:H197),COUNTA(I170:I197)),IF(L198=0,"Hier die Anzahl eintagen!",""),"")</f>
        <v/>
      </c>
      <c r="G167" s="174"/>
      <c r="H167" s="26"/>
      <c r="I167" s="26" t="str">
        <f t="shared" si="51"/>
        <v/>
      </c>
      <c r="J167" s="26" t="str">
        <f t="shared" ref="J167:L168" si="57">J117</f>
        <v/>
      </c>
      <c r="K167" s="26" t="str">
        <f t="shared" si="57"/>
        <v/>
      </c>
      <c r="L167" s="26" t="str">
        <f t="shared" si="57"/>
        <v/>
      </c>
      <c r="M167" s="26" t="str">
        <f t="shared" si="54"/>
        <v/>
      </c>
      <c r="N167" s="26" t="str">
        <f t="shared" si="54"/>
        <v/>
      </c>
      <c r="O167" s="26" t="str">
        <f t="shared" si="54"/>
        <v/>
      </c>
      <c r="P167" s="26" t="str">
        <f t="shared" si="54"/>
        <v/>
      </c>
      <c r="Q167" s="26" t="str">
        <f t="shared" si="54"/>
        <v/>
      </c>
      <c r="R167" s="26" t="str">
        <f t="shared" ref="R167:T168" si="58">R117</f>
        <v/>
      </c>
      <c r="S167" s="26" t="str">
        <f t="shared" si="58"/>
        <v/>
      </c>
      <c r="T167" s="26" t="str">
        <f t="shared" si="58"/>
        <v/>
      </c>
    </row>
    <row r="168" spans="1:20" ht="9.75" customHeight="1" x14ac:dyDescent="0.2">
      <c r="A168" s="27" t="str">
        <f>A118</f>
        <v/>
      </c>
      <c r="B168" s="27" t="str">
        <f>B118</f>
        <v/>
      </c>
      <c r="C168" s="247"/>
      <c r="D168" s="247"/>
      <c r="E168" s="27" t="str">
        <f>E118</f>
        <v/>
      </c>
      <c r="F168" s="176"/>
      <c r="G168" s="177" t="str">
        <f>G118</f>
        <v/>
      </c>
      <c r="H168" s="27" t="str">
        <f t="shared" si="51"/>
        <v/>
      </c>
      <c r="I168" s="27" t="str">
        <f t="shared" si="51"/>
        <v>€</v>
      </c>
      <c r="J168" s="27" t="str">
        <f t="shared" si="57"/>
        <v/>
      </c>
      <c r="K168" s="27" t="str">
        <f t="shared" si="57"/>
        <v>€</v>
      </c>
      <c r="L168" s="27" t="str">
        <f t="shared" si="57"/>
        <v>€</v>
      </c>
      <c r="M168" s="27" t="str">
        <f t="shared" si="54"/>
        <v>€</v>
      </c>
      <c r="N168" s="27" t="str">
        <f t="shared" si="54"/>
        <v>€</v>
      </c>
      <c r="O168" s="27" t="str">
        <f t="shared" si="54"/>
        <v>€</v>
      </c>
      <c r="P168" s="27" t="str">
        <f t="shared" si="54"/>
        <v>€</v>
      </c>
      <c r="Q168" s="27" t="str">
        <f t="shared" si="54"/>
        <v>€</v>
      </c>
      <c r="R168" s="27" t="str">
        <f t="shared" si="58"/>
        <v>€</v>
      </c>
      <c r="S168" s="27" t="str">
        <f t="shared" si="58"/>
        <v>€</v>
      </c>
      <c r="T168" s="27" t="str">
        <f t="shared" si="58"/>
        <v>€</v>
      </c>
    </row>
    <row r="169" spans="1:20" ht="9.75" customHeight="1" x14ac:dyDescent="0.2">
      <c r="A169" s="18">
        <f>A119</f>
        <v>1</v>
      </c>
      <c r="B169" s="18">
        <f>B119</f>
        <v>2</v>
      </c>
      <c r="C169" s="235" t="str">
        <f>C119</f>
        <v/>
      </c>
      <c r="D169" s="235"/>
      <c r="E169" s="18">
        <f t="shared" ref="E169:T169" si="59">E119</f>
        <v>3</v>
      </c>
      <c r="F169" s="236">
        <f t="shared" si="59"/>
        <v>4</v>
      </c>
      <c r="G169" s="237"/>
      <c r="H169" s="18">
        <f t="shared" si="51"/>
        <v>5</v>
      </c>
      <c r="I169" s="18">
        <f t="shared" si="51"/>
        <v>6</v>
      </c>
      <c r="J169" s="18" t="str">
        <f t="shared" si="59"/>
        <v/>
      </c>
      <c r="K169" s="18" t="str">
        <f t="shared" si="59"/>
        <v/>
      </c>
      <c r="L169" s="18">
        <f t="shared" si="59"/>
        <v>7</v>
      </c>
      <c r="M169" s="18" t="str">
        <f t="shared" si="54"/>
        <v/>
      </c>
      <c r="N169" s="18" t="str">
        <f t="shared" si="54"/>
        <v/>
      </c>
      <c r="O169" s="18" t="str">
        <f t="shared" si="54"/>
        <v/>
      </c>
      <c r="P169" s="18" t="str">
        <f t="shared" si="54"/>
        <v/>
      </c>
      <c r="Q169" s="18" t="str">
        <f t="shared" si="54"/>
        <v/>
      </c>
      <c r="R169" s="18" t="str">
        <f t="shared" si="59"/>
        <v/>
      </c>
      <c r="S169" s="18" t="str">
        <f t="shared" si="59"/>
        <v/>
      </c>
      <c r="T169" s="18">
        <f t="shared" si="59"/>
        <v>8</v>
      </c>
    </row>
    <row r="170" spans="1:20" s="22" customFormat="1" ht="9.75" customHeight="1" x14ac:dyDescent="0.2">
      <c r="A170" s="28"/>
      <c r="B170" s="51"/>
      <c r="C170" s="156"/>
      <c r="D170" s="78" t="str">
        <f>IF($Y$3="ja",UPPER(C170),"O")</f>
        <v>O</v>
      </c>
      <c r="E170" s="23"/>
      <c r="F170" s="155"/>
      <c r="G170" s="184"/>
      <c r="H170" s="39"/>
      <c r="I170" s="39"/>
      <c r="J170" s="23"/>
      <c r="K170" s="37"/>
      <c r="L170" s="38">
        <f>IF(OR(D170="",F170=""),0,IFERROR(ROUNDDOWN(H170*I170,2),0))</f>
        <v>0</v>
      </c>
      <c r="M170" s="38">
        <f>ROUNDDOWN($Y$6*$L170,2)</f>
        <v>0</v>
      </c>
      <c r="N170" s="38"/>
      <c r="O170" s="38"/>
      <c r="P170" s="38"/>
      <c r="Q170" s="38"/>
      <c r="R170" s="37"/>
      <c r="S170" s="37"/>
      <c r="T170" s="37"/>
    </row>
    <row r="171" spans="1:20" ht="9.75" customHeight="1" x14ac:dyDescent="0.2">
      <c r="A171" s="29"/>
      <c r="B171" s="52"/>
      <c r="C171" s="157"/>
      <c r="D171" s="79" t="str">
        <f t="shared" ref="D171:D197" si="60">IF($Y$3="ja",IF(UPPER(C171)="",D170,UPPER(C171)),"O")</f>
        <v>O</v>
      </c>
      <c r="E171" s="58" t="str">
        <f>IF(A156=A106,"Übertrag","")</f>
        <v>Übertrag</v>
      </c>
      <c r="F171" s="155"/>
      <c r="G171" s="184"/>
      <c r="H171" s="39"/>
      <c r="I171" s="39"/>
      <c r="J171" s="24"/>
      <c r="K171" s="39">
        <f>IF(E171="Übertrag",IF(K148=0,0,K148),0)</f>
        <v>0</v>
      </c>
      <c r="L171" s="38">
        <f>IF(E171="Übertrag",IF(L148=0,0,L148),IF(OR(D171="",F171=""),0,IFERROR(ROUNDDOWN(H171*I171,2),0)))</f>
        <v>0</v>
      </c>
      <c r="M171" s="39">
        <f>IF(E171="Übertrag",IF(M148=0,0,M148),ROUNDDOWN($Y$6*$L171,2))</f>
        <v>0</v>
      </c>
      <c r="N171" s="39">
        <f>IF(E171="Übertrag",IF(N148=0,0,N148),0)</f>
        <v>0</v>
      </c>
      <c r="O171" s="39">
        <f>IF(E171="Übertrag",IF(O148=0,0,O148),0)</f>
        <v>0</v>
      </c>
      <c r="P171" s="39">
        <f>IF(E171="Übertrag",IF(P148=0,0,P148),0)</f>
        <v>0</v>
      </c>
      <c r="Q171" s="39">
        <f>IF(E171="Übertrag",IF(Q148=0,0,Q148),0)</f>
        <v>0</v>
      </c>
      <c r="R171" s="39">
        <f>IF(E171="Übertrag",IF(R148=0,0,R148),0)</f>
        <v>0</v>
      </c>
      <c r="S171" s="39">
        <f>IF(E171="Übertrag",IF(S148=0,0,S148),0)</f>
        <v>0</v>
      </c>
      <c r="T171" s="39">
        <f>IF(E171="Übertrag",IF(T148=0,0,T148),0)</f>
        <v>0</v>
      </c>
    </row>
    <row r="172" spans="1:20" ht="9.75" customHeight="1" x14ac:dyDescent="0.2">
      <c r="A172" s="29"/>
      <c r="B172" s="52"/>
      <c r="C172" s="157"/>
      <c r="D172" s="79" t="str">
        <f t="shared" si="60"/>
        <v>O</v>
      </c>
      <c r="E172" s="24"/>
      <c r="F172" s="155"/>
      <c r="G172" s="184"/>
      <c r="H172" s="39"/>
      <c r="I172" s="39"/>
      <c r="J172" s="24"/>
      <c r="K172" s="39"/>
      <c r="L172" s="38">
        <f t="shared" ref="L172:L197" si="61">IF(OR(D172="",F172=""),0,IFERROR(ROUNDDOWN(H172*I172,2),0))</f>
        <v>0</v>
      </c>
      <c r="M172" s="38">
        <f t="shared" ref="M172:M197" si="62">ROUNDDOWN($Y$6*$L172,2)</f>
        <v>0</v>
      </c>
      <c r="N172" s="38"/>
      <c r="O172" s="38"/>
      <c r="P172" s="38"/>
      <c r="Q172" s="38"/>
      <c r="R172" s="39"/>
      <c r="S172" s="39"/>
      <c r="T172" s="39"/>
    </row>
    <row r="173" spans="1:20" ht="9.75" customHeight="1" x14ac:dyDescent="0.2">
      <c r="A173" s="29"/>
      <c r="B173" s="52"/>
      <c r="C173" s="157"/>
      <c r="D173" s="79" t="str">
        <f t="shared" si="60"/>
        <v>O</v>
      </c>
      <c r="E173" s="24"/>
      <c r="F173" s="155"/>
      <c r="G173" s="184"/>
      <c r="H173" s="39"/>
      <c r="I173" s="39"/>
      <c r="J173" s="24"/>
      <c r="K173" s="39"/>
      <c r="L173" s="38">
        <f t="shared" si="61"/>
        <v>0</v>
      </c>
      <c r="M173" s="38">
        <f t="shared" si="62"/>
        <v>0</v>
      </c>
      <c r="N173" s="38"/>
      <c r="O173" s="38"/>
      <c r="P173" s="38"/>
      <c r="Q173" s="38"/>
      <c r="R173" s="39"/>
      <c r="S173" s="39"/>
      <c r="T173" s="39"/>
    </row>
    <row r="174" spans="1:20" ht="9.75" customHeight="1" x14ac:dyDescent="0.2">
      <c r="A174" s="29"/>
      <c r="B174" s="52"/>
      <c r="C174" s="157"/>
      <c r="D174" s="79" t="str">
        <f t="shared" si="60"/>
        <v>O</v>
      </c>
      <c r="E174" s="24"/>
      <c r="F174" s="155"/>
      <c r="G174" s="184"/>
      <c r="H174" s="39"/>
      <c r="I174" s="39"/>
      <c r="J174" s="24"/>
      <c r="K174" s="39"/>
      <c r="L174" s="38">
        <f t="shared" si="61"/>
        <v>0</v>
      </c>
      <c r="M174" s="38">
        <f t="shared" si="62"/>
        <v>0</v>
      </c>
      <c r="N174" s="38"/>
      <c r="O174" s="38"/>
      <c r="P174" s="38"/>
      <c r="Q174" s="38"/>
      <c r="R174" s="39"/>
      <c r="S174" s="39"/>
      <c r="T174" s="39"/>
    </row>
    <row r="175" spans="1:20" ht="9.75" customHeight="1" x14ac:dyDescent="0.2">
      <c r="A175" s="29"/>
      <c r="B175" s="52"/>
      <c r="C175" s="157"/>
      <c r="D175" s="79" t="str">
        <f t="shared" si="60"/>
        <v>O</v>
      </c>
      <c r="E175" s="24"/>
      <c r="F175" s="155"/>
      <c r="G175" s="184"/>
      <c r="H175" s="39"/>
      <c r="I175" s="39"/>
      <c r="J175" s="24"/>
      <c r="K175" s="39"/>
      <c r="L175" s="38">
        <f t="shared" si="61"/>
        <v>0</v>
      </c>
      <c r="M175" s="38">
        <f t="shared" si="62"/>
        <v>0</v>
      </c>
      <c r="N175" s="38"/>
      <c r="O175" s="38"/>
      <c r="P175" s="38"/>
      <c r="Q175" s="38"/>
      <c r="R175" s="39"/>
      <c r="S175" s="39"/>
      <c r="T175" s="39"/>
    </row>
    <row r="176" spans="1:20" ht="9.75" customHeight="1" x14ac:dyDescent="0.2">
      <c r="A176" s="29"/>
      <c r="B176" s="52"/>
      <c r="C176" s="157"/>
      <c r="D176" s="79" t="str">
        <f t="shared" si="60"/>
        <v>O</v>
      </c>
      <c r="E176" s="24"/>
      <c r="F176" s="155"/>
      <c r="G176" s="184"/>
      <c r="H176" s="39"/>
      <c r="I176" s="39"/>
      <c r="J176" s="24"/>
      <c r="K176" s="39"/>
      <c r="L176" s="38">
        <f t="shared" si="61"/>
        <v>0</v>
      </c>
      <c r="M176" s="38">
        <f t="shared" si="62"/>
        <v>0</v>
      </c>
      <c r="N176" s="38"/>
      <c r="O176" s="38"/>
      <c r="P176" s="38"/>
      <c r="Q176" s="38"/>
      <c r="R176" s="39"/>
      <c r="S176" s="39"/>
      <c r="T176" s="39"/>
    </row>
    <row r="177" spans="1:20" ht="9.75" customHeight="1" x14ac:dyDescent="0.2">
      <c r="A177" s="29"/>
      <c r="B177" s="52"/>
      <c r="C177" s="157"/>
      <c r="D177" s="79" t="str">
        <f t="shared" si="60"/>
        <v>O</v>
      </c>
      <c r="E177" s="24"/>
      <c r="F177" s="155"/>
      <c r="G177" s="184"/>
      <c r="H177" s="39"/>
      <c r="I177" s="39"/>
      <c r="J177" s="24"/>
      <c r="K177" s="39"/>
      <c r="L177" s="38">
        <f t="shared" si="61"/>
        <v>0</v>
      </c>
      <c r="M177" s="38">
        <f t="shared" si="62"/>
        <v>0</v>
      </c>
      <c r="N177" s="38"/>
      <c r="O177" s="38"/>
      <c r="P177" s="38"/>
      <c r="Q177" s="38"/>
      <c r="R177" s="39"/>
      <c r="S177" s="39"/>
      <c r="T177" s="39"/>
    </row>
    <row r="178" spans="1:20" ht="9.75" customHeight="1" x14ac:dyDescent="0.2">
      <c r="A178" s="29"/>
      <c r="B178" s="52"/>
      <c r="C178" s="157"/>
      <c r="D178" s="79" t="str">
        <f t="shared" si="60"/>
        <v>O</v>
      </c>
      <c r="E178" s="24"/>
      <c r="F178" s="155"/>
      <c r="G178" s="184"/>
      <c r="H178" s="39"/>
      <c r="I178" s="39"/>
      <c r="J178" s="24"/>
      <c r="K178" s="39"/>
      <c r="L178" s="38">
        <f t="shared" si="61"/>
        <v>0</v>
      </c>
      <c r="M178" s="38">
        <f t="shared" si="62"/>
        <v>0</v>
      </c>
      <c r="N178" s="38"/>
      <c r="O178" s="38"/>
      <c r="P178" s="38"/>
      <c r="Q178" s="38"/>
      <c r="R178" s="39"/>
      <c r="S178" s="39"/>
      <c r="T178" s="39"/>
    </row>
    <row r="179" spans="1:20" ht="9.75" customHeight="1" x14ac:dyDescent="0.2">
      <c r="A179" s="29"/>
      <c r="B179" s="52"/>
      <c r="C179" s="157"/>
      <c r="D179" s="79" t="str">
        <f t="shared" si="60"/>
        <v>O</v>
      </c>
      <c r="E179" s="24"/>
      <c r="F179" s="155"/>
      <c r="G179" s="184"/>
      <c r="H179" s="39"/>
      <c r="I179" s="39"/>
      <c r="J179" s="24"/>
      <c r="K179" s="39"/>
      <c r="L179" s="38">
        <f t="shared" si="61"/>
        <v>0</v>
      </c>
      <c r="M179" s="38">
        <f t="shared" si="62"/>
        <v>0</v>
      </c>
      <c r="N179" s="38"/>
      <c r="O179" s="38"/>
      <c r="P179" s="38"/>
      <c r="Q179" s="38"/>
      <c r="R179" s="39"/>
      <c r="S179" s="39"/>
      <c r="T179" s="39"/>
    </row>
    <row r="180" spans="1:20" ht="9.75" customHeight="1" x14ac:dyDescent="0.2">
      <c r="A180" s="29"/>
      <c r="B180" s="52"/>
      <c r="C180" s="157"/>
      <c r="D180" s="79" t="str">
        <f t="shared" si="60"/>
        <v>O</v>
      </c>
      <c r="E180" s="24"/>
      <c r="F180" s="155"/>
      <c r="G180" s="184"/>
      <c r="H180" s="39"/>
      <c r="I180" s="39"/>
      <c r="J180" s="24"/>
      <c r="K180" s="39"/>
      <c r="L180" s="38">
        <f t="shared" si="61"/>
        <v>0</v>
      </c>
      <c r="M180" s="38">
        <f t="shared" si="62"/>
        <v>0</v>
      </c>
      <c r="N180" s="38"/>
      <c r="O180" s="38"/>
      <c r="P180" s="38"/>
      <c r="Q180" s="38"/>
      <c r="R180" s="39"/>
      <c r="S180" s="39"/>
      <c r="T180" s="39"/>
    </row>
    <row r="181" spans="1:20" ht="9.75" customHeight="1" x14ac:dyDescent="0.2">
      <c r="A181" s="29"/>
      <c r="B181" s="52"/>
      <c r="C181" s="157"/>
      <c r="D181" s="79" t="str">
        <f t="shared" si="60"/>
        <v>O</v>
      </c>
      <c r="E181" s="24"/>
      <c r="F181" s="155"/>
      <c r="G181" s="184"/>
      <c r="H181" s="39"/>
      <c r="I181" s="39"/>
      <c r="J181" s="24"/>
      <c r="K181" s="39"/>
      <c r="L181" s="38">
        <f t="shared" si="61"/>
        <v>0</v>
      </c>
      <c r="M181" s="38">
        <f t="shared" si="62"/>
        <v>0</v>
      </c>
      <c r="N181" s="38"/>
      <c r="O181" s="38"/>
      <c r="P181" s="38"/>
      <c r="Q181" s="38"/>
      <c r="R181" s="39"/>
      <c r="S181" s="39"/>
      <c r="T181" s="39"/>
    </row>
    <row r="182" spans="1:20" ht="9.75" customHeight="1" x14ac:dyDescent="0.2">
      <c r="A182" s="29"/>
      <c r="B182" s="52"/>
      <c r="C182" s="157"/>
      <c r="D182" s="79" t="str">
        <f t="shared" si="60"/>
        <v>O</v>
      </c>
      <c r="E182" s="24"/>
      <c r="F182" s="155"/>
      <c r="G182" s="184"/>
      <c r="H182" s="39"/>
      <c r="I182" s="39"/>
      <c r="J182" s="24"/>
      <c r="K182" s="39"/>
      <c r="L182" s="38">
        <f t="shared" si="61"/>
        <v>0</v>
      </c>
      <c r="M182" s="38">
        <f t="shared" si="62"/>
        <v>0</v>
      </c>
      <c r="N182" s="38"/>
      <c r="O182" s="38"/>
      <c r="P182" s="38"/>
      <c r="Q182" s="38"/>
      <c r="R182" s="39"/>
      <c r="S182" s="39"/>
      <c r="T182" s="39"/>
    </row>
    <row r="183" spans="1:20" ht="9.75" customHeight="1" x14ac:dyDescent="0.2">
      <c r="A183" s="29"/>
      <c r="B183" s="52"/>
      <c r="C183" s="157"/>
      <c r="D183" s="79" t="str">
        <f t="shared" si="60"/>
        <v>O</v>
      </c>
      <c r="E183" s="24"/>
      <c r="F183" s="155"/>
      <c r="G183" s="184"/>
      <c r="H183" s="39"/>
      <c r="I183" s="39"/>
      <c r="J183" s="24"/>
      <c r="K183" s="39"/>
      <c r="L183" s="38">
        <f t="shared" si="61"/>
        <v>0</v>
      </c>
      <c r="M183" s="38">
        <f t="shared" si="62"/>
        <v>0</v>
      </c>
      <c r="N183" s="38"/>
      <c r="O183" s="38"/>
      <c r="P183" s="38"/>
      <c r="Q183" s="38"/>
      <c r="R183" s="39"/>
      <c r="S183" s="39"/>
      <c r="T183" s="39"/>
    </row>
    <row r="184" spans="1:20" ht="9.75" customHeight="1" x14ac:dyDescent="0.2">
      <c r="A184" s="29"/>
      <c r="B184" s="52"/>
      <c r="C184" s="157"/>
      <c r="D184" s="79" t="str">
        <f t="shared" si="60"/>
        <v>O</v>
      </c>
      <c r="E184" s="24"/>
      <c r="F184" s="155"/>
      <c r="G184" s="184"/>
      <c r="H184" s="39"/>
      <c r="I184" s="39"/>
      <c r="J184" s="24"/>
      <c r="K184" s="39"/>
      <c r="L184" s="38">
        <f t="shared" si="61"/>
        <v>0</v>
      </c>
      <c r="M184" s="38">
        <f t="shared" si="62"/>
        <v>0</v>
      </c>
      <c r="N184" s="38"/>
      <c r="O184" s="38"/>
      <c r="P184" s="38"/>
      <c r="Q184" s="38"/>
      <c r="R184" s="39"/>
      <c r="S184" s="39"/>
      <c r="T184" s="39"/>
    </row>
    <row r="185" spans="1:20" ht="9.75" customHeight="1" x14ac:dyDescent="0.2">
      <c r="A185" s="29"/>
      <c r="B185" s="52"/>
      <c r="C185" s="157"/>
      <c r="D185" s="79" t="str">
        <f t="shared" si="60"/>
        <v>O</v>
      </c>
      <c r="E185" s="24"/>
      <c r="F185" s="155"/>
      <c r="G185" s="184"/>
      <c r="H185" s="39"/>
      <c r="I185" s="39"/>
      <c r="J185" s="24"/>
      <c r="K185" s="39"/>
      <c r="L185" s="38">
        <f t="shared" si="61"/>
        <v>0</v>
      </c>
      <c r="M185" s="38">
        <f t="shared" si="62"/>
        <v>0</v>
      </c>
      <c r="N185" s="38"/>
      <c r="O185" s="38"/>
      <c r="P185" s="38"/>
      <c r="Q185" s="38"/>
      <c r="R185" s="39"/>
      <c r="S185" s="39"/>
      <c r="T185" s="39"/>
    </row>
    <row r="186" spans="1:20" ht="9.75" customHeight="1" x14ac:dyDescent="0.2">
      <c r="A186" s="29"/>
      <c r="B186" s="52"/>
      <c r="C186" s="157"/>
      <c r="D186" s="79" t="str">
        <f t="shared" si="60"/>
        <v>O</v>
      </c>
      <c r="E186" s="24"/>
      <c r="F186" s="155"/>
      <c r="G186" s="184"/>
      <c r="H186" s="39"/>
      <c r="I186" s="39"/>
      <c r="J186" s="24"/>
      <c r="K186" s="39"/>
      <c r="L186" s="38">
        <f t="shared" si="61"/>
        <v>0</v>
      </c>
      <c r="M186" s="38">
        <f t="shared" si="62"/>
        <v>0</v>
      </c>
      <c r="N186" s="38"/>
      <c r="O186" s="38"/>
      <c r="P186" s="38"/>
      <c r="Q186" s="38"/>
      <c r="R186" s="39"/>
      <c r="S186" s="39"/>
      <c r="T186" s="39"/>
    </row>
    <row r="187" spans="1:20" ht="9.75" customHeight="1" x14ac:dyDescent="0.2">
      <c r="A187" s="29"/>
      <c r="B187" s="52"/>
      <c r="C187" s="157"/>
      <c r="D187" s="79" t="str">
        <f t="shared" si="60"/>
        <v>O</v>
      </c>
      <c r="E187" s="24"/>
      <c r="F187" s="155"/>
      <c r="G187" s="184"/>
      <c r="H187" s="39"/>
      <c r="I187" s="39"/>
      <c r="J187" s="24"/>
      <c r="K187" s="39"/>
      <c r="L187" s="38">
        <f t="shared" si="61"/>
        <v>0</v>
      </c>
      <c r="M187" s="38">
        <f t="shared" si="62"/>
        <v>0</v>
      </c>
      <c r="N187" s="38"/>
      <c r="O187" s="38"/>
      <c r="P187" s="38"/>
      <c r="Q187" s="38"/>
      <c r="R187" s="39"/>
      <c r="S187" s="39"/>
      <c r="T187" s="39"/>
    </row>
    <row r="188" spans="1:20" ht="9.75" customHeight="1" x14ac:dyDescent="0.2">
      <c r="A188" s="29"/>
      <c r="B188" s="52"/>
      <c r="C188" s="157"/>
      <c r="D188" s="79" t="str">
        <f t="shared" si="60"/>
        <v>O</v>
      </c>
      <c r="E188" s="24"/>
      <c r="F188" s="155"/>
      <c r="G188" s="184"/>
      <c r="H188" s="39"/>
      <c r="I188" s="39"/>
      <c r="J188" s="24"/>
      <c r="K188" s="39"/>
      <c r="L188" s="38">
        <f t="shared" si="61"/>
        <v>0</v>
      </c>
      <c r="M188" s="38">
        <f t="shared" si="62"/>
        <v>0</v>
      </c>
      <c r="N188" s="38"/>
      <c r="O188" s="38"/>
      <c r="P188" s="38"/>
      <c r="Q188" s="38"/>
      <c r="R188" s="39"/>
      <c r="S188" s="39"/>
      <c r="T188" s="39"/>
    </row>
    <row r="189" spans="1:20" ht="9.75" customHeight="1" x14ac:dyDescent="0.2">
      <c r="A189" s="29"/>
      <c r="B189" s="52"/>
      <c r="C189" s="157"/>
      <c r="D189" s="79" t="str">
        <f t="shared" si="60"/>
        <v>O</v>
      </c>
      <c r="E189" s="24"/>
      <c r="F189" s="155"/>
      <c r="G189" s="184"/>
      <c r="H189" s="39"/>
      <c r="I189" s="39"/>
      <c r="J189" s="24"/>
      <c r="K189" s="39"/>
      <c r="L189" s="38">
        <f t="shared" si="61"/>
        <v>0</v>
      </c>
      <c r="M189" s="38">
        <f t="shared" si="62"/>
        <v>0</v>
      </c>
      <c r="N189" s="38"/>
      <c r="O189" s="38"/>
      <c r="P189" s="38"/>
      <c r="Q189" s="38"/>
      <c r="R189" s="39"/>
      <c r="S189" s="39"/>
      <c r="T189" s="39"/>
    </row>
    <row r="190" spans="1:20" ht="9.75" customHeight="1" x14ac:dyDescent="0.2">
      <c r="A190" s="29"/>
      <c r="B190" s="52"/>
      <c r="C190" s="157"/>
      <c r="D190" s="79" t="str">
        <f t="shared" si="60"/>
        <v>O</v>
      </c>
      <c r="E190" s="24"/>
      <c r="F190" s="155"/>
      <c r="G190" s="184"/>
      <c r="H190" s="39"/>
      <c r="I190" s="39"/>
      <c r="J190" s="24"/>
      <c r="K190" s="39"/>
      <c r="L190" s="38">
        <f t="shared" si="61"/>
        <v>0</v>
      </c>
      <c r="M190" s="38">
        <f t="shared" si="62"/>
        <v>0</v>
      </c>
      <c r="N190" s="38"/>
      <c r="O190" s="38"/>
      <c r="P190" s="38"/>
      <c r="Q190" s="38"/>
      <c r="R190" s="39"/>
      <c r="S190" s="39"/>
      <c r="T190" s="39"/>
    </row>
    <row r="191" spans="1:20" ht="9.75" customHeight="1" x14ac:dyDescent="0.2">
      <c r="A191" s="29"/>
      <c r="B191" s="52"/>
      <c r="C191" s="157"/>
      <c r="D191" s="79" t="str">
        <f t="shared" si="60"/>
        <v>O</v>
      </c>
      <c r="E191" s="24"/>
      <c r="F191" s="155"/>
      <c r="G191" s="184"/>
      <c r="H191" s="39"/>
      <c r="I191" s="39"/>
      <c r="J191" s="24"/>
      <c r="K191" s="39"/>
      <c r="L191" s="38">
        <f t="shared" si="61"/>
        <v>0</v>
      </c>
      <c r="M191" s="38">
        <f t="shared" si="62"/>
        <v>0</v>
      </c>
      <c r="N191" s="38"/>
      <c r="O191" s="38"/>
      <c r="P191" s="38"/>
      <c r="Q191" s="38"/>
      <c r="R191" s="39"/>
      <c r="S191" s="39"/>
      <c r="T191" s="39"/>
    </row>
    <row r="192" spans="1:20" ht="9.75" customHeight="1" x14ac:dyDescent="0.2">
      <c r="A192" s="29"/>
      <c r="B192" s="52"/>
      <c r="C192" s="157"/>
      <c r="D192" s="79" t="str">
        <f t="shared" si="60"/>
        <v>O</v>
      </c>
      <c r="E192" s="24"/>
      <c r="F192" s="155"/>
      <c r="G192" s="184"/>
      <c r="H192" s="39"/>
      <c r="I192" s="39"/>
      <c r="J192" s="24"/>
      <c r="K192" s="39"/>
      <c r="L192" s="38">
        <f t="shared" si="61"/>
        <v>0</v>
      </c>
      <c r="M192" s="38">
        <f t="shared" si="62"/>
        <v>0</v>
      </c>
      <c r="N192" s="38"/>
      <c r="O192" s="38"/>
      <c r="P192" s="38"/>
      <c r="Q192" s="38"/>
      <c r="R192" s="39"/>
      <c r="S192" s="39"/>
      <c r="T192" s="39"/>
    </row>
    <row r="193" spans="1:24" ht="9.75" customHeight="1" x14ac:dyDescent="0.2">
      <c r="A193" s="29"/>
      <c r="B193" s="52"/>
      <c r="C193" s="157"/>
      <c r="D193" s="79" t="str">
        <f t="shared" si="60"/>
        <v>O</v>
      </c>
      <c r="E193" s="24"/>
      <c r="F193" s="155"/>
      <c r="G193" s="184"/>
      <c r="H193" s="39"/>
      <c r="I193" s="39"/>
      <c r="J193" s="24"/>
      <c r="K193" s="39"/>
      <c r="L193" s="38">
        <f t="shared" si="61"/>
        <v>0</v>
      </c>
      <c r="M193" s="38">
        <f t="shared" si="62"/>
        <v>0</v>
      </c>
      <c r="N193" s="38"/>
      <c r="O193" s="38"/>
      <c r="P193" s="38"/>
      <c r="Q193" s="38"/>
      <c r="R193" s="39"/>
      <c r="S193" s="39"/>
      <c r="T193" s="39"/>
    </row>
    <row r="194" spans="1:24" ht="9.75" customHeight="1" x14ac:dyDescent="0.2">
      <c r="A194" s="29"/>
      <c r="B194" s="52"/>
      <c r="C194" s="157"/>
      <c r="D194" s="79" t="str">
        <f t="shared" si="60"/>
        <v>O</v>
      </c>
      <c r="E194" s="24"/>
      <c r="F194" s="155"/>
      <c r="G194" s="184"/>
      <c r="H194" s="39"/>
      <c r="I194" s="39"/>
      <c r="J194" s="24"/>
      <c r="K194" s="39"/>
      <c r="L194" s="38">
        <f t="shared" si="61"/>
        <v>0</v>
      </c>
      <c r="M194" s="38">
        <f t="shared" si="62"/>
        <v>0</v>
      </c>
      <c r="N194" s="38"/>
      <c r="O194" s="38"/>
      <c r="P194" s="38"/>
      <c r="Q194" s="38"/>
      <c r="R194" s="39"/>
      <c r="S194" s="39"/>
      <c r="T194" s="39"/>
    </row>
    <row r="195" spans="1:24" ht="9.75" customHeight="1" x14ac:dyDescent="0.2">
      <c r="A195" s="29"/>
      <c r="B195" s="52"/>
      <c r="C195" s="157"/>
      <c r="D195" s="79" t="str">
        <f t="shared" si="60"/>
        <v>O</v>
      </c>
      <c r="E195" s="24"/>
      <c r="F195" s="155"/>
      <c r="G195" s="184"/>
      <c r="H195" s="39"/>
      <c r="I195" s="39"/>
      <c r="J195" s="24"/>
      <c r="K195" s="39"/>
      <c r="L195" s="38">
        <f t="shared" si="61"/>
        <v>0</v>
      </c>
      <c r="M195" s="38">
        <f t="shared" si="62"/>
        <v>0</v>
      </c>
      <c r="N195" s="38"/>
      <c r="O195" s="38"/>
      <c r="P195" s="38"/>
      <c r="Q195" s="38"/>
      <c r="R195" s="39"/>
      <c r="S195" s="39"/>
      <c r="T195" s="39"/>
    </row>
    <row r="196" spans="1:24" ht="9.75" customHeight="1" x14ac:dyDescent="0.2">
      <c r="A196" s="29"/>
      <c r="B196" s="52"/>
      <c r="C196" s="157"/>
      <c r="D196" s="79" t="str">
        <f t="shared" si="60"/>
        <v>O</v>
      </c>
      <c r="E196" s="24"/>
      <c r="F196" s="155"/>
      <c r="G196" s="184"/>
      <c r="H196" s="39"/>
      <c r="I196" s="39"/>
      <c r="J196" s="24"/>
      <c r="K196" s="39"/>
      <c r="L196" s="38">
        <f t="shared" si="61"/>
        <v>0</v>
      </c>
      <c r="M196" s="38">
        <f t="shared" si="62"/>
        <v>0</v>
      </c>
      <c r="N196" s="38"/>
      <c r="O196" s="38"/>
      <c r="P196" s="38"/>
      <c r="Q196" s="38"/>
      <c r="R196" s="39"/>
      <c r="S196" s="39"/>
      <c r="T196" s="39"/>
      <c r="U196" s="267" t="str">
        <f>U146</f>
        <v xml:space="preserve"> </v>
      </c>
    </row>
    <row r="197" spans="1:24" ht="9.75" customHeight="1" x14ac:dyDescent="0.2">
      <c r="A197" s="30"/>
      <c r="B197" s="53"/>
      <c r="C197" s="158"/>
      <c r="D197" s="80" t="str">
        <f t="shared" si="60"/>
        <v>O</v>
      </c>
      <c r="E197" s="25"/>
      <c r="F197" s="155"/>
      <c r="G197" s="184"/>
      <c r="H197" s="40"/>
      <c r="I197" s="39"/>
      <c r="J197" s="25"/>
      <c r="K197" s="40"/>
      <c r="L197" s="38">
        <f t="shared" si="61"/>
        <v>0</v>
      </c>
      <c r="M197" s="38">
        <f t="shared" si="62"/>
        <v>0</v>
      </c>
      <c r="N197" s="38"/>
      <c r="O197" s="38"/>
      <c r="P197" s="38"/>
      <c r="Q197" s="38"/>
      <c r="R197" s="40"/>
      <c r="S197" s="40"/>
      <c r="T197" s="40"/>
      <c r="U197" s="267"/>
    </row>
    <row r="198" spans="1:24" ht="9.75" customHeight="1" x14ac:dyDescent="0.2">
      <c r="A198" s="188" t="str">
        <f>IF(A148&lt;&gt;"",A148,"")</f>
        <v/>
      </c>
      <c r="B198" s="125"/>
      <c r="C198" s="125"/>
      <c r="D198" s="125"/>
      <c r="E198" s="125"/>
      <c r="F198" s="129"/>
      <c r="G198" s="129" t="str">
        <f>G148</f>
        <v>Summe</v>
      </c>
      <c r="H198" s="129"/>
      <c r="I198" s="130"/>
      <c r="J198" s="20" t="str">
        <f>J148</f>
        <v xml:space="preserve"> Summe</v>
      </c>
      <c r="K198" s="41">
        <f t="shared" ref="K198:T198" si="63">SUM(K170:K197)</f>
        <v>0</v>
      </c>
      <c r="L198" s="41">
        <f t="shared" si="63"/>
        <v>0</v>
      </c>
      <c r="M198" s="41">
        <f t="shared" si="63"/>
        <v>0</v>
      </c>
      <c r="N198" s="41">
        <f>SUM(N170:N197)</f>
        <v>0</v>
      </c>
      <c r="O198" s="41">
        <f>SUM(O170:O197)</f>
        <v>0</v>
      </c>
      <c r="P198" s="41">
        <f>SUM(P170:P197)</f>
        <v>0</v>
      </c>
      <c r="Q198" s="41">
        <f>SUM(Q170:Q197)</f>
        <v>0</v>
      </c>
      <c r="R198" s="41">
        <f t="shared" si="63"/>
        <v>0</v>
      </c>
      <c r="S198" s="41">
        <f t="shared" si="63"/>
        <v>0</v>
      </c>
      <c r="T198" s="41">
        <f t="shared" si="63"/>
        <v>0</v>
      </c>
      <c r="U198" s="267"/>
    </row>
    <row r="199" spans="1:24" ht="9.75" customHeight="1" x14ac:dyDescent="0.2">
      <c r="A199" s="9"/>
      <c r="B199" s="9"/>
      <c r="C199" s="9"/>
      <c r="D199" s="9"/>
      <c r="E199" s="8"/>
      <c r="F199" s="131"/>
      <c r="G199" s="131" t="str">
        <f>G149</f>
        <v>Gemeinkosten 25% pauschal</v>
      </c>
      <c r="H199" s="131"/>
      <c r="I199" s="132"/>
      <c r="J199" s="20" t="str">
        <f>J149</f>
        <v xml:space="preserve"> Gemeinkosten 25% pauschal</v>
      </c>
      <c r="K199" s="42"/>
      <c r="L199" s="41">
        <f>ROUNDDOWN(L198*$Y$6,2)</f>
        <v>0</v>
      </c>
      <c r="M199" s="42"/>
      <c r="N199" s="42"/>
      <c r="O199" s="42"/>
      <c r="P199" s="42"/>
      <c r="Q199" s="42"/>
      <c r="R199" s="42"/>
      <c r="S199" s="42"/>
      <c r="T199" s="42"/>
      <c r="U199" s="267"/>
    </row>
    <row r="200" spans="1:24" ht="9.75" customHeight="1" x14ac:dyDescent="0.2">
      <c r="A200" s="128" t="str">
        <f>A150</f>
        <v>Bitte verwenden Sie für jedes Jahr ein extra Blatt.</v>
      </c>
      <c r="B200" s="7"/>
      <c r="C200" s="7"/>
      <c r="D200" s="7"/>
      <c r="E200" s="8"/>
      <c r="F200" s="131"/>
      <c r="G200" s="131" t="str">
        <f>G150</f>
        <v>GESAMTKOSTEN</v>
      </c>
      <c r="H200" s="131"/>
      <c r="I200" s="132"/>
      <c r="J200" s="20" t="str">
        <f>J150</f>
        <v xml:space="preserve"> GESAMTKOSTEN</v>
      </c>
      <c r="K200" s="41">
        <f>K198</f>
        <v>0</v>
      </c>
      <c r="L200" s="41">
        <f>L198+L199</f>
        <v>0</v>
      </c>
      <c r="M200" s="41"/>
      <c r="N200" s="41">
        <f t="shared" ref="N200:T200" si="64">N198</f>
        <v>0</v>
      </c>
      <c r="O200" s="41">
        <f t="shared" si="64"/>
        <v>0</v>
      </c>
      <c r="P200" s="41">
        <f t="shared" si="64"/>
        <v>0</v>
      </c>
      <c r="Q200" s="41">
        <f t="shared" si="64"/>
        <v>0</v>
      </c>
      <c r="R200" s="41">
        <f t="shared" si="64"/>
        <v>0</v>
      </c>
      <c r="S200" s="41">
        <f t="shared" si="64"/>
        <v>0</v>
      </c>
      <c r="T200" s="41">
        <f t="shared" si="64"/>
        <v>0</v>
      </c>
      <c r="U200" s="267"/>
    </row>
    <row r="201" spans="1:24" ht="9.75" customHeight="1" x14ac:dyDescent="0.2">
      <c r="A201" s="7"/>
      <c r="B201" s="7"/>
      <c r="C201" s="7"/>
      <c r="D201" s="7"/>
      <c r="E201" s="8"/>
      <c r="F201" s="8"/>
      <c r="G201" s="8"/>
      <c r="H201" s="8"/>
      <c r="I201" s="8"/>
      <c r="J201" s="21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V201" s="34"/>
      <c r="W201" s="34"/>
      <c r="X201" s="34"/>
    </row>
    <row r="202" spans="1:24" ht="9.75" customHeight="1" x14ac:dyDescent="0.2">
      <c r="A202" s="127" t="str">
        <f>A152</f>
        <v>Arbeits-, Zeit- und Ausgabenplan (Durchführbarkeitsstudien)</v>
      </c>
      <c r="B202" s="7"/>
      <c r="C202" s="7"/>
      <c r="D202" s="7"/>
      <c r="E202" s="8"/>
      <c r="F202" s="8"/>
      <c r="G202" s="8"/>
      <c r="H202" s="8"/>
      <c r="I202" s="8"/>
      <c r="J202" s="8"/>
      <c r="K202" s="255" t="str">
        <f>K152</f>
        <v>BN: ______________________</v>
      </c>
      <c r="L202" s="255"/>
      <c r="M202" s="255"/>
      <c r="N202" s="255"/>
      <c r="O202" s="255"/>
      <c r="P202" s="255"/>
      <c r="Q202" s="255"/>
      <c r="R202" s="255"/>
      <c r="S202" s="255"/>
      <c r="T202" s="255"/>
    </row>
    <row r="203" spans="1:24" ht="9.75" customHeight="1" x14ac:dyDescent="0.2">
      <c r="A203" s="7"/>
      <c r="B203" s="7"/>
      <c r="C203" s="7"/>
      <c r="D203" s="7"/>
      <c r="E203" s="124"/>
      <c r="F203" s="8"/>
      <c r="G203" s="8"/>
      <c r="H203" s="8"/>
      <c r="I203" s="8"/>
      <c r="J203" s="8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</row>
    <row r="204" spans="1:24" ht="9.75" customHeight="1" x14ac:dyDescent="0.2">
      <c r="A204" s="9"/>
      <c r="B204" s="9"/>
      <c r="C204" s="9"/>
      <c r="D204" s="9"/>
      <c r="E204" s="124"/>
      <c r="F204" s="8" t="str">
        <f>F154</f>
        <v/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</row>
    <row r="205" spans="1:24" ht="9.75" customHeight="1" x14ac:dyDescent="0.2">
      <c r="A205" s="253" t="str">
        <f>A155</f>
        <v>Jahr</v>
      </c>
      <c r="B205" s="254"/>
      <c r="C205" s="46"/>
      <c r="D205" s="13" t="b">
        <f>IF(OR(VALUE(ROW(L250))&lt;&gt;(T206*50),VALUE(COLUMN(T250))&lt;&gt;IF(ISBLANK($V$72),IF(ISBLANK($V$72),IF(AND($Y$4=1,$Y$5="ja"),20-$AA$72,20-LOOKUP($Y$4,$W$17:$Z$17,$W$72:$Z$72)),20),20)),FALSE,TRUE)</f>
        <v>1</v>
      </c>
      <c r="E205" s="124" t="str">
        <f>IF(E155="","",E155)</f>
        <v>Spalte 5: maximal 143 produktive h/Monat je Vollzeitbeschäftigten</v>
      </c>
      <c r="G205" s="8"/>
      <c r="I205" s="8"/>
      <c r="J205" s="8"/>
      <c r="K205" s="8"/>
      <c r="L205" s="21"/>
      <c r="M205" s="21"/>
      <c r="N205" s="21"/>
      <c r="O205" s="21"/>
      <c r="P205" s="21"/>
      <c r="Q205" s="21"/>
      <c r="R205" s="8"/>
      <c r="S205" s="8"/>
      <c r="T205" s="10" t="str">
        <f>T155</f>
        <v xml:space="preserve"> Blatt</v>
      </c>
    </row>
    <row r="206" spans="1:24" ht="9.75" customHeight="1" x14ac:dyDescent="0.2">
      <c r="A206" s="251">
        <f>A156</f>
        <v>0</v>
      </c>
      <c r="B206" s="252"/>
      <c r="C206" s="57"/>
      <c r="D206" s="57" t="b">
        <f>IF($Y$3="",IF(COUNTBLANK(C220:C247)=COUNTA(D220:D247),TRUE,FALSE),IF((COUNTIF(D220:D247,"E")+COUNTIF(D220:D247,"I"))=(COUNTA(D220:D247)-COUNTBLANK(D220:D247)),TRUE,FALSE))</f>
        <v>1</v>
      </c>
      <c r="E206" s="124" t="str">
        <f>IF(E156="","",E156)</f>
        <v>Basis Spalte 6: qualifikationsabhängige Stundensätze (siehe www.tbi-mv.de)</v>
      </c>
      <c r="G206" s="8"/>
      <c r="I206" s="8"/>
      <c r="J206" s="8"/>
      <c r="K206" s="8"/>
      <c r="T206" s="11">
        <f>T156+1</f>
        <v>5</v>
      </c>
    </row>
    <row r="207" spans="1:24" ht="9.75" customHeight="1" x14ac:dyDescent="0.2">
      <c r="A207" s="163">
        <f>IF(A206="",0,IF(ISERROR(A257),1,A257+1))</f>
        <v>16</v>
      </c>
      <c r="B207" s="12"/>
      <c r="C207" s="12"/>
      <c r="D207" s="13" t="b">
        <f>IF(COUNTA(L220:L247)=28,TRUE,FALSE)</f>
        <v>1</v>
      </c>
      <c r="E207" s="244" t="str">
        <f>IF(AND(D205,D206,D207),"","FEHLER-verursachende Bearbeitung der AZA-Vorlage")</f>
        <v/>
      </c>
      <c r="F207" s="244"/>
      <c r="G207" s="244"/>
      <c r="H207" s="244"/>
      <c r="I207" s="244"/>
      <c r="J207" s="244"/>
      <c r="K207" s="244"/>
      <c r="L207" s="244"/>
      <c r="M207" s="8"/>
      <c r="N207" s="8"/>
      <c r="O207" s="8"/>
      <c r="P207" s="8"/>
      <c r="Q207" s="8"/>
      <c r="R207" s="8"/>
      <c r="S207" s="8"/>
      <c r="T207" s="8"/>
    </row>
    <row r="208" spans="1:24" ht="9.75" customHeight="1" x14ac:dyDescent="0.2">
      <c r="A208" s="12"/>
      <c r="B208" s="12"/>
      <c r="C208" s="12"/>
      <c r="D208" s="12"/>
      <c r="E208" s="244"/>
      <c r="F208" s="244"/>
      <c r="G208" s="244"/>
      <c r="H208" s="244"/>
      <c r="I208" s="244"/>
      <c r="J208" s="244"/>
      <c r="K208" s="244"/>
      <c r="L208" s="244"/>
      <c r="M208" s="8"/>
      <c r="N208" s="8"/>
      <c r="O208" s="8"/>
      <c r="P208" s="8"/>
      <c r="Q208" s="8"/>
      <c r="R208" s="8"/>
      <c r="S208" s="8"/>
      <c r="T208" s="8"/>
    </row>
    <row r="209" spans="1:20" ht="9.75" customHeight="1" x14ac:dyDescent="0.2">
      <c r="B209" s="13" t="str">
        <f>IF(B159="","",B159)</f>
        <v/>
      </c>
      <c r="C209" s="9" t="str">
        <f>IF(C159="","",C159)</f>
        <v/>
      </c>
      <c r="D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</row>
    <row r="210" spans="1:20" ht="9.75" customHeight="1" x14ac:dyDescent="0.2">
      <c r="A210" s="13"/>
      <c r="B210" s="13"/>
      <c r="C210" s="13"/>
      <c r="D210" s="13"/>
      <c r="E210" s="211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</row>
    <row r="211" spans="1:20" ht="9.75" customHeight="1" x14ac:dyDescent="0.2">
      <c r="A211" s="48" t="str">
        <f t="shared" ref="A211:B217" si="65">A161</f>
        <v/>
      </c>
      <c r="B211" s="48" t="str">
        <f t="shared" si="65"/>
        <v/>
      </c>
      <c r="C211" s="245" t="str">
        <f>C161</f>
        <v>FuE-Kategorie</v>
      </c>
      <c r="D211" s="245"/>
      <c r="E211" s="48" t="str">
        <f t="shared" ref="E211:F217" si="66">E161</f>
        <v/>
      </c>
      <c r="F211" s="239" t="str">
        <f t="shared" si="66"/>
        <v>Personal</v>
      </c>
      <c r="G211" s="239"/>
      <c r="H211" s="239"/>
      <c r="I211" s="239"/>
      <c r="J211" s="48" t="str">
        <f>J161</f>
        <v/>
      </c>
      <c r="K211" s="248" t="str">
        <f>K161</f>
        <v xml:space="preserve">Ausgabengruppe </v>
      </c>
      <c r="L211" s="249"/>
      <c r="M211" s="249"/>
      <c r="N211" s="249"/>
      <c r="O211" s="249"/>
      <c r="P211" s="249"/>
      <c r="Q211" s="249"/>
      <c r="R211" s="249"/>
      <c r="S211" s="249"/>
      <c r="T211" s="250"/>
    </row>
    <row r="212" spans="1:20" ht="9.75" customHeight="1" x14ac:dyDescent="0.2">
      <c r="A212" s="26" t="str">
        <f t="shared" si="65"/>
        <v/>
      </c>
      <c r="B212" s="26" t="str">
        <f t="shared" si="65"/>
        <v/>
      </c>
      <c r="C212" s="246"/>
      <c r="D212" s="246"/>
      <c r="E212" s="26" t="str">
        <f t="shared" si="66"/>
        <v/>
      </c>
      <c r="F212" s="240" t="str">
        <f t="shared" si="66"/>
        <v/>
      </c>
      <c r="G212" s="241"/>
      <c r="H212" s="15" t="str">
        <f t="shared" ref="H212:I219" si="67">H162</f>
        <v/>
      </c>
      <c r="I212" s="15" t="str">
        <f t="shared" si="67"/>
        <v/>
      </c>
      <c r="J212" s="26" t="str">
        <f>J162</f>
        <v/>
      </c>
      <c r="K212" s="15" t="str">
        <f>K162</f>
        <v/>
      </c>
      <c r="L212" s="15" t="str">
        <f t="shared" ref="L212:T212" si="68">L162</f>
        <v/>
      </c>
      <c r="M212" s="15" t="str">
        <f t="shared" si="68"/>
        <v/>
      </c>
      <c r="N212" s="15" t="str">
        <f t="shared" si="68"/>
        <v/>
      </c>
      <c r="O212" s="15" t="str">
        <f t="shared" si="68"/>
        <v/>
      </c>
      <c r="P212" s="15" t="str">
        <f t="shared" si="68"/>
        <v/>
      </c>
      <c r="Q212" s="15" t="str">
        <f t="shared" si="68"/>
        <v/>
      </c>
      <c r="R212" s="15" t="str">
        <f t="shared" si="68"/>
        <v/>
      </c>
      <c r="S212" s="15" t="str">
        <f t="shared" si="68"/>
        <v/>
      </c>
      <c r="T212" s="15" t="str">
        <f t="shared" si="68"/>
        <v/>
      </c>
    </row>
    <row r="213" spans="1:20" ht="9.75" customHeight="1" x14ac:dyDescent="0.2">
      <c r="A213" s="26" t="str">
        <f t="shared" si="65"/>
        <v/>
      </c>
      <c r="B213" s="26" t="str">
        <f t="shared" si="65"/>
        <v/>
      </c>
      <c r="C213" s="246"/>
      <c r="D213" s="246"/>
      <c r="E213" s="26" t="str">
        <f t="shared" si="66"/>
        <v>Jahresprogramm in</v>
      </c>
      <c r="F213" s="242" t="str">
        <f t="shared" si="66"/>
        <v>Zahl und</v>
      </c>
      <c r="G213" s="243"/>
      <c r="H213" s="26" t="str">
        <f t="shared" si="67"/>
        <v>Stunden</v>
      </c>
      <c r="I213" s="26" t="str">
        <f t="shared" si="67"/>
        <v>Stunden-</v>
      </c>
      <c r="J213" s="26" t="str">
        <f t="shared" ref="J213:T213" si="69">J163</f>
        <v/>
      </c>
      <c r="K213" s="26" t="str">
        <f t="shared" si="69"/>
        <v/>
      </c>
      <c r="L213" s="172" t="str">
        <f t="shared" si="69"/>
        <v>Personal</v>
      </c>
      <c r="M213" s="26" t="str">
        <f t="shared" ref="M213:Q219" si="70">M163</f>
        <v>Gemein-</v>
      </c>
      <c r="N213" s="26" t="str">
        <f t="shared" si="70"/>
        <v/>
      </c>
      <c r="O213" s="26" t="str">
        <f t="shared" si="70"/>
        <v/>
      </c>
      <c r="P213" s="26" t="str">
        <f t="shared" si="70"/>
        <v/>
      </c>
      <c r="Q213" s="26" t="str">
        <f t="shared" si="70"/>
        <v/>
      </c>
      <c r="R213" s="26" t="str">
        <f t="shared" si="69"/>
        <v/>
      </c>
      <c r="S213" s="26" t="str">
        <f t="shared" si="69"/>
        <v/>
      </c>
      <c r="T213" s="26" t="str">
        <f t="shared" si="69"/>
        <v>externe</v>
      </c>
    </row>
    <row r="214" spans="1:20" ht="9.75" customHeight="1" x14ac:dyDescent="0.2">
      <c r="A214" s="26" t="str">
        <f t="shared" si="65"/>
        <v>Lfd.</v>
      </c>
      <c r="B214" s="26" t="str">
        <f t="shared" si="65"/>
        <v>Arbeiten</v>
      </c>
      <c r="C214" s="246"/>
      <c r="D214" s="246"/>
      <c r="E214" s="26" t="str">
        <f t="shared" si="66"/>
        <v>Projektabschnitten</v>
      </c>
      <c r="F214" s="242" t="str">
        <f t="shared" si="66"/>
        <v>Qualifika-</v>
      </c>
      <c r="G214" s="243"/>
      <c r="H214" s="26" t="str">
        <f t="shared" si="67"/>
        <v>Gesamt</v>
      </c>
      <c r="I214" s="26" t="str">
        <f t="shared" si="67"/>
        <v>sätze</v>
      </c>
      <c r="J214" s="26" t="str">
        <f t="shared" ref="J214:T214" si="71">J164</f>
        <v/>
      </c>
      <c r="K214" s="26" t="str">
        <f t="shared" si="71"/>
        <v/>
      </c>
      <c r="L214" s="26" t="str">
        <f t="shared" si="71"/>
        <v>Sp. 5x6</v>
      </c>
      <c r="M214" s="26" t="str">
        <f t="shared" si="70"/>
        <v>kosten</v>
      </c>
      <c r="N214" s="26" t="str">
        <f t="shared" si="70"/>
        <v/>
      </c>
      <c r="O214" s="26" t="str">
        <f t="shared" si="70"/>
        <v/>
      </c>
      <c r="P214" s="26" t="str">
        <f t="shared" si="70"/>
        <v/>
      </c>
      <c r="Q214" s="26" t="str">
        <f t="shared" si="70"/>
        <v/>
      </c>
      <c r="R214" s="26" t="str">
        <f t="shared" si="71"/>
        <v/>
      </c>
      <c r="S214" s="26" t="str">
        <f t="shared" si="71"/>
        <v/>
      </c>
      <c r="T214" s="26" t="str">
        <f t="shared" si="71"/>
        <v>Studien-</v>
      </c>
    </row>
    <row r="215" spans="1:20" ht="9.75" customHeight="1" x14ac:dyDescent="0.2">
      <c r="A215" s="26" t="str">
        <f t="shared" si="65"/>
        <v>Nr.</v>
      </c>
      <c r="B215" s="26" t="str">
        <f t="shared" si="65"/>
        <v>von/bis</v>
      </c>
      <c r="C215" s="246"/>
      <c r="D215" s="246"/>
      <c r="E215" s="26" t="str">
        <f t="shared" si="66"/>
        <v>im Kalenderjahr</v>
      </c>
      <c r="F215" s="242" t="str">
        <f t="shared" si="66"/>
        <v>tion</v>
      </c>
      <c r="G215" s="243"/>
      <c r="H215" s="26" t="str">
        <f t="shared" si="67"/>
        <v/>
      </c>
      <c r="I215" s="26" t="str">
        <f t="shared" si="67"/>
        <v/>
      </c>
      <c r="J215" s="26" t="str">
        <f t="shared" ref="J215:T215" si="72">J165</f>
        <v/>
      </c>
      <c r="K215" s="26" t="str">
        <f t="shared" si="72"/>
        <v/>
      </c>
      <c r="L215" s="26" t="str">
        <f t="shared" si="72"/>
        <v/>
      </c>
      <c r="M215" s="26" t="str">
        <f t="shared" si="70"/>
        <v/>
      </c>
      <c r="N215" s="26" t="str">
        <f t="shared" si="70"/>
        <v/>
      </c>
      <c r="O215" s="26" t="str">
        <f t="shared" si="70"/>
        <v/>
      </c>
      <c r="P215" s="26" t="str">
        <f t="shared" si="70"/>
        <v/>
      </c>
      <c r="Q215" s="26" t="str">
        <f t="shared" si="70"/>
        <v/>
      </c>
      <c r="R215" s="26" t="str">
        <f t="shared" si="72"/>
        <v/>
      </c>
      <c r="S215" s="26" t="str">
        <f t="shared" si="72"/>
        <v/>
      </c>
      <c r="T215" s="26" t="str">
        <f t="shared" si="72"/>
        <v>kosten</v>
      </c>
    </row>
    <row r="216" spans="1:20" ht="9.75" customHeight="1" x14ac:dyDescent="0.2">
      <c r="A216" s="26" t="str">
        <f t="shared" si="65"/>
        <v/>
      </c>
      <c r="B216" s="26" t="str">
        <f t="shared" si="65"/>
        <v/>
      </c>
      <c r="C216" s="246"/>
      <c r="D216" s="246"/>
      <c r="E216" s="26" t="str">
        <f t="shared" si="66"/>
        <v/>
      </c>
      <c r="F216" s="242" t="str">
        <f t="shared" si="66"/>
        <v/>
      </c>
      <c r="G216" s="243"/>
      <c r="H216" s="26" t="str">
        <f t="shared" si="67"/>
        <v/>
      </c>
      <c r="I216" s="26" t="str">
        <f t="shared" si="67"/>
        <v/>
      </c>
      <c r="J216" s="26" t="str">
        <f t="shared" ref="J216:L217" si="73">J166</f>
        <v/>
      </c>
      <c r="K216" s="26" t="str">
        <f t="shared" si="73"/>
        <v/>
      </c>
      <c r="L216" s="26" t="str">
        <f t="shared" si="73"/>
        <v/>
      </c>
      <c r="M216" s="26" t="str">
        <f t="shared" si="70"/>
        <v/>
      </c>
      <c r="N216" s="26" t="str">
        <f t="shared" si="70"/>
        <v/>
      </c>
      <c r="O216" s="26" t="str">
        <f t="shared" si="70"/>
        <v/>
      </c>
      <c r="P216" s="26" t="str">
        <f t="shared" si="70"/>
        <v/>
      </c>
      <c r="Q216" s="26" t="str">
        <f t="shared" si="70"/>
        <v/>
      </c>
      <c r="R216" s="26" t="str">
        <f t="shared" ref="R216:T217" si="74">R166</f>
        <v/>
      </c>
      <c r="S216" s="26" t="str">
        <f t="shared" si="74"/>
        <v/>
      </c>
      <c r="T216" s="26" t="str">
        <f t="shared" si="74"/>
        <v>(lt. Spalte 3)</v>
      </c>
    </row>
    <row r="217" spans="1:20" ht="9.75" customHeight="1" x14ac:dyDescent="0.2">
      <c r="A217" s="26" t="str">
        <f t="shared" si="65"/>
        <v/>
      </c>
      <c r="B217" s="26" t="str">
        <f t="shared" si="65"/>
        <v/>
      </c>
      <c r="C217" s="246"/>
      <c r="D217" s="246"/>
      <c r="E217" s="26" t="str">
        <f t="shared" si="66"/>
        <v/>
      </c>
      <c r="F217" s="173" t="str">
        <f>IF(AND(COUNTA(H220:H247),COUNTA(I220:I247)),IF(L248=0,"Hier die Anzahl eintagen!",""),"")</f>
        <v/>
      </c>
      <c r="G217" s="174"/>
      <c r="H217" s="26"/>
      <c r="I217" s="26" t="str">
        <f t="shared" si="67"/>
        <v/>
      </c>
      <c r="J217" s="26" t="str">
        <f t="shared" si="73"/>
        <v/>
      </c>
      <c r="K217" s="26" t="str">
        <f t="shared" si="73"/>
        <v/>
      </c>
      <c r="L217" s="26" t="str">
        <f t="shared" si="73"/>
        <v/>
      </c>
      <c r="M217" s="26" t="str">
        <f t="shared" si="70"/>
        <v/>
      </c>
      <c r="N217" s="26" t="str">
        <f t="shared" si="70"/>
        <v/>
      </c>
      <c r="O217" s="26" t="str">
        <f t="shared" si="70"/>
        <v/>
      </c>
      <c r="P217" s="26" t="str">
        <f t="shared" si="70"/>
        <v/>
      </c>
      <c r="Q217" s="26" t="str">
        <f t="shared" si="70"/>
        <v/>
      </c>
      <c r="R217" s="26" t="str">
        <f t="shared" si="74"/>
        <v/>
      </c>
      <c r="S217" s="26" t="str">
        <f t="shared" si="74"/>
        <v/>
      </c>
      <c r="T217" s="26" t="str">
        <f t="shared" si="74"/>
        <v/>
      </c>
    </row>
    <row r="218" spans="1:20" ht="9.75" customHeight="1" x14ac:dyDescent="0.2">
      <c r="A218" s="27" t="str">
        <f>A168</f>
        <v/>
      </c>
      <c r="B218" s="27" t="str">
        <f>B168</f>
        <v/>
      </c>
      <c r="C218" s="247"/>
      <c r="D218" s="247"/>
      <c r="E218" s="27" t="str">
        <f>E168</f>
        <v/>
      </c>
      <c r="F218" s="176"/>
      <c r="G218" s="177" t="str">
        <f>G168</f>
        <v/>
      </c>
      <c r="H218" s="27" t="str">
        <f t="shared" si="67"/>
        <v/>
      </c>
      <c r="I218" s="27" t="str">
        <f t="shared" si="67"/>
        <v>€</v>
      </c>
      <c r="J218" s="27" t="str">
        <f>J168</f>
        <v/>
      </c>
      <c r="K218" s="27" t="str">
        <f>K168</f>
        <v>€</v>
      </c>
      <c r="L218" s="27" t="str">
        <f>L168</f>
        <v>€</v>
      </c>
      <c r="M218" s="27" t="str">
        <f t="shared" si="70"/>
        <v>€</v>
      </c>
      <c r="N218" s="27" t="str">
        <f t="shared" si="70"/>
        <v>€</v>
      </c>
      <c r="O218" s="27" t="str">
        <f t="shared" si="70"/>
        <v>€</v>
      </c>
      <c r="P218" s="27" t="str">
        <f t="shared" si="70"/>
        <v>€</v>
      </c>
      <c r="Q218" s="27" t="str">
        <f t="shared" si="70"/>
        <v>€</v>
      </c>
      <c r="R218" s="27" t="str">
        <f>R168</f>
        <v>€</v>
      </c>
      <c r="S218" s="27" t="str">
        <f>S168</f>
        <v>€</v>
      </c>
      <c r="T218" s="27" t="str">
        <f>T168</f>
        <v>€</v>
      </c>
    </row>
    <row r="219" spans="1:20" ht="9.75" customHeight="1" x14ac:dyDescent="0.2">
      <c r="A219" s="18">
        <f>A169</f>
        <v>1</v>
      </c>
      <c r="B219" s="18">
        <f>B169</f>
        <v>2</v>
      </c>
      <c r="C219" s="235" t="str">
        <f>C169</f>
        <v/>
      </c>
      <c r="D219" s="235"/>
      <c r="E219" s="18">
        <f t="shared" ref="E219:T219" si="75">E169</f>
        <v>3</v>
      </c>
      <c r="F219" s="236">
        <f t="shared" si="75"/>
        <v>4</v>
      </c>
      <c r="G219" s="237"/>
      <c r="H219" s="18">
        <f t="shared" si="67"/>
        <v>5</v>
      </c>
      <c r="I219" s="18">
        <f t="shared" si="67"/>
        <v>6</v>
      </c>
      <c r="J219" s="18" t="str">
        <f t="shared" si="75"/>
        <v/>
      </c>
      <c r="K219" s="18" t="str">
        <f t="shared" si="75"/>
        <v/>
      </c>
      <c r="L219" s="18">
        <f t="shared" si="75"/>
        <v>7</v>
      </c>
      <c r="M219" s="18" t="str">
        <f t="shared" si="70"/>
        <v/>
      </c>
      <c r="N219" s="18" t="str">
        <f t="shared" si="70"/>
        <v/>
      </c>
      <c r="O219" s="18" t="str">
        <f t="shared" si="70"/>
        <v/>
      </c>
      <c r="P219" s="18" t="str">
        <f t="shared" si="70"/>
        <v/>
      </c>
      <c r="Q219" s="18" t="str">
        <f t="shared" si="70"/>
        <v/>
      </c>
      <c r="R219" s="18" t="str">
        <f t="shared" si="75"/>
        <v/>
      </c>
      <c r="S219" s="18" t="str">
        <f t="shared" si="75"/>
        <v/>
      </c>
      <c r="T219" s="18">
        <f t="shared" si="75"/>
        <v>8</v>
      </c>
    </row>
    <row r="220" spans="1:20" s="22" customFormat="1" ht="9.75" customHeight="1" x14ac:dyDescent="0.2">
      <c r="A220" s="28"/>
      <c r="B220" s="51"/>
      <c r="C220" s="156"/>
      <c r="D220" s="78" t="str">
        <f>IF($Y$3="ja",UPPER(C220),"O")</f>
        <v>O</v>
      </c>
      <c r="E220" s="23"/>
      <c r="F220" s="155"/>
      <c r="G220" s="184"/>
      <c r="H220" s="39"/>
      <c r="I220" s="39"/>
      <c r="J220" s="23"/>
      <c r="K220" s="37"/>
      <c r="L220" s="38">
        <f>IF(OR(D220="",F220=""),0,IFERROR(ROUNDDOWN(H220*I220,2),0))</f>
        <v>0</v>
      </c>
      <c r="M220" s="38">
        <f>ROUNDDOWN($Y$6*$L220,2)</f>
        <v>0</v>
      </c>
      <c r="N220" s="38"/>
      <c r="O220" s="38"/>
      <c r="P220" s="38"/>
      <c r="Q220" s="38"/>
      <c r="R220" s="37"/>
      <c r="S220" s="37"/>
      <c r="T220" s="37"/>
    </row>
    <row r="221" spans="1:20" ht="9.75" customHeight="1" x14ac:dyDescent="0.2">
      <c r="A221" s="29"/>
      <c r="B221" s="52"/>
      <c r="C221" s="157"/>
      <c r="D221" s="79" t="str">
        <f t="shared" ref="D221:D247" si="76">IF($Y$3="ja",IF(UPPER(C221)="",D220,UPPER(C221)),"O")</f>
        <v>O</v>
      </c>
      <c r="E221" s="58" t="str">
        <f>IF(A206=A156,"Übertrag","")</f>
        <v>Übertrag</v>
      </c>
      <c r="F221" s="155"/>
      <c r="G221" s="184"/>
      <c r="H221" s="39"/>
      <c r="I221" s="39"/>
      <c r="J221" s="24"/>
      <c r="K221" s="39">
        <f>IF(E221="Übertrag",IF(K198=0,0,K198),0)</f>
        <v>0</v>
      </c>
      <c r="L221" s="38">
        <f>IF(E221="Übertrag",IF(L198=0,0,L198),IF(OR(D221="",F221=""),0,IFERROR(ROUNDDOWN(H221*I221,2),0)))</f>
        <v>0</v>
      </c>
      <c r="M221" s="39">
        <f>IF(E221="Übertrag",IF(M198=0,0,M198),ROUNDDOWN($Y$6*$L221,2))</f>
        <v>0</v>
      </c>
      <c r="N221" s="39">
        <f>IF(E221="Übertrag",IF(N198=0,0,N198),0)</f>
        <v>0</v>
      </c>
      <c r="O221" s="39">
        <f>IF(E221="Übertrag",IF(O198=0,0,O198),0)</f>
        <v>0</v>
      </c>
      <c r="P221" s="39">
        <f>IF(E221="Übertrag",IF(P198=0,0,P198),0)</f>
        <v>0</v>
      </c>
      <c r="Q221" s="39">
        <f>IF(E221="Übertrag",IF(Q198=0,0,Q198),0)</f>
        <v>0</v>
      </c>
      <c r="R221" s="39">
        <f>IF(E221="Übertrag",IF(R198=0,0,R198),0)</f>
        <v>0</v>
      </c>
      <c r="S221" s="39">
        <f>IF(E221="Übertrag",IF(S198=0,0,S198),0)</f>
        <v>0</v>
      </c>
      <c r="T221" s="39">
        <f>IF(E221="Übertrag",IF(T198=0,0,T198),0)</f>
        <v>0</v>
      </c>
    </row>
    <row r="222" spans="1:20" ht="9.75" customHeight="1" x14ac:dyDescent="0.2">
      <c r="A222" s="29"/>
      <c r="B222" s="52"/>
      <c r="C222" s="157"/>
      <c r="D222" s="79" t="str">
        <f t="shared" si="76"/>
        <v>O</v>
      </c>
      <c r="E222" s="24"/>
      <c r="F222" s="155"/>
      <c r="G222" s="184"/>
      <c r="H222" s="39"/>
      <c r="I222" s="39"/>
      <c r="J222" s="24"/>
      <c r="K222" s="39"/>
      <c r="L222" s="38">
        <f t="shared" ref="L222:L247" si="77">IF(OR(D222="",F222=""),0,IFERROR(ROUNDDOWN(H222*I222,2),0))</f>
        <v>0</v>
      </c>
      <c r="M222" s="38">
        <f t="shared" ref="M222:M247" si="78">ROUNDDOWN($Y$6*$L222,2)</f>
        <v>0</v>
      </c>
      <c r="N222" s="38"/>
      <c r="O222" s="38"/>
      <c r="P222" s="38"/>
      <c r="Q222" s="38"/>
      <c r="R222" s="39"/>
      <c r="S222" s="39"/>
      <c r="T222" s="39"/>
    </row>
    <row r="223" spans="1:20" ht="9.75" customHeight="1" x14ac:dyDescent="0.2">
      <c r="A223" s="29"/>
      <c r="B223" s="52"/>
      <c r="C223" s="157"/>
      <c r="D223" s="79" t="str">
        <f t="shared" si="76"/>
        <v>O</v>
      </c>
      <c r="E223" s="24"/>
      <c r="F223" s="155"/>
      <c r="G223" s="184"/>
      <c r="H223" s="39"/>
      <c r="I223" s="39"/>
      <c r="J223" s="24"/>
      <c r="K223" s="39"/>
      <c r="L223" s="38">
        <f t="shared" si="77"/>
        <v>0</v>
      </c>
      <c r="M223" s="38">
        <f t="shared" si="78"/>
        <v>0</v>
      </c>
      <c r="N223" s="38"/>
      <c r="O223" s="38"/>
      <c r="P223" s="38"/>
      <c r="Q223" s="38"/>
      <c r="R223" s="39"/>
      <c r="S223" s="39"/>
      <c r="T223" s="39"/>
    </row>
    <row r="224" spans="1:20" ht="9.75" customHeight="1" x14ac:dyDescent="0.2">
      <c r="A224" s="29"/>
      <c r="B224" s="52"/>
      <c r="C224" s="157"/>
      <c r="D224" s="79" t="str">
        <f t="shared" si="76"/>
        <v>O</v>
      </c>
      <c r="E224" s="24"/>
      <c r="F224" s="155"/>
      <c r="G224" s="184"/>
      <c r="H224" s="39"/>
      <c r="I224" s="39"/>
      <c r="J224" s="24"/>
      <c r="K224" s="39"/>
      <c r="L224" s="38">
        <f t="shared" si="77"/>
        <v>0</v>
      </c>
      <c r="M224" s="38">
        <f t="shared" si="78"/>
        <v>0</v>
      </c>
      <c r="N224" s="38"/>
      <c r="O224" s="38"/>
      <c r="P224" s="38"/>
      <c r="Q224" s="38"/>
      <c r="R224" s="39"/>
      <c r="S224" s="39"/>
      <c r="T224" s="39"/>
    </row>
    <row r="225" spans="1:20" ht="9.75" customHeight="1" x14ac:dyDescent="0.2">
      <c r="A225" s="29"/>
      <c r="B225" s="52"/>
      <c r="C225" s="157"/>
      <c r="D225" s="79" t="str">
        <f t="shared" si="76"/>
        <v>O</v>
      </c>
      <c r="E225" s="24"/>
      <c r="F225" s="155"/>
      <c r="G225" s="184"/>
      <c r="H225" s="39"/>
      <c r="I225" s="39"/>
      <c r="J225" s="24"/>
      <c r="K225" s="39"/>
      <c r="L225" s="38">
        <f t="shared" si="77"/>
        <v>0</v>
      </c>
      <c r="M225" s="38">
        <f t="shared" si="78"/>
        <v>0</v>
      </c>
      <c r="N225" s="38"/>
      <c r="O225" s="38"/>
      <c r="P225" s="38"/>
      <c r="Q225" s="38"/>
      <c r="R225" s="39"/>
      <c r="S225" s="39"/>
      <c r="T225" s="39"/>
    </row>
    <row r="226" spans="1:20" ht="9.75" customHeight="1" x14ac:dyDescent="0.2">
      <c r="A226" s="29"/>
      <c r="B226" s="52"/>
      <c r="C226" s="157"/>
      <c r="D226" s="79" t="str">
        <f t="shared" si="76"/>
        <v>O</v>
      </c>
      <c r="E226" s="24"/>
      <c r="F226" s="155"/>
      <c r="G226" s="184"/>
      <c r="H226" s="39"/>
      <c r="I226" s="39"/>
      <c r="J226" s="24"/>
      <c r="K226" s="39"/>
      <c r="L226" s="38">
        <f t="shared" si="77"/>
        <v>0</v>
      </c>
      <c r="M226" s="38">
        <f t="shared" si="78"/>
        <v>0</v>
      </c>
      <c r="N226" s="38"/>
      <c r="O226" s="38"/>
      <c r="P226" s="38"/>
      <c r="Q226" s="38"/>
      <c r="R226" s="39"/>
      <c r="S226" s="39"/>
      <c r="T226" s="39"/>
    </row>
    <row r="227" spans="1:20" ht="9.75" customHeight="1" x14ac:dyDescent="0.2">
      <c r="A227" s="29"/>
      <c r="B227" s="52"/>
      <c r="C227" s="157"/>
      <c r="D227" s="79" t="str">
        <f t="shared" si="76"/>
        <v>O</v>
      </c>
      <c r="E227" s="24"/>
      <c r="F227" s="155"/>
      <c r="G227" s="184"/>
      <c r="H227" s="39"/>
      <c r="I227" s="39"/>
      <c r="J227" s="24"/>
      <c r="K227" s="39"/>
      <c r="L227" s="38">
        <f t="shared" si="77"/>
        <v>0</v>
      </c>
      <c r="M227" s="38">
        <f t="shared" si="78"/>
        <v>0</v>
      </c>
      <c r="N227" s="38"/>
      <c r="O227" s="38"/>
      <c r="P227" s="38"/>
      <c r="Q227" s="38"/>
      <c r="R227" s="39"/>
      <c r="S227" s="39"/>
      <c r="T227" s="39"/>
    </row>
    <row r="228" spans="1:20" ht="9.75" customHeight="1" x14ac:dyDescent="0.2">
      <c r="A228" s="29"/>
      <c r="B228" s="52"/>
      <c r="C228" s="157"/>
      <c r="D228" s="79" t="str">
        <f t="shared" si="76"/>
        <v>O</v>
      </c>
      <c r="E228" s="24"/>
      <c r="F228" s="155"/>
      <c r="G228" s="184"/>
      <c r="H228" s="39"/>
      <c r="I228" s="39"/>
      <c r="J228" s="24"/>
      <c r="K228" s="39"/>
      <c r="L228" s="38">
        <f t="shared" si="77"/>
        <v>0</v>
      </c>
      <c r="M228" s="38">
        <f t="shared" si="78"/>
        <v>0</v>
      </c>
      <c r="N228" s="38"/>
      <c r="O228" s="38"/>
      <c r="P228" s="38"/>
      <c r="Q228" s="38"/>
      <c r="R228" s="39"/>
      <c r="S228" s="39"/>
      <c r="T228" s="39"/>
    </row>
    <row r="229" spans="1:20" ht="9.75" customHeight="1" x14ac:dyDescent="0.2">
      <c r="A229" s="29"/>
      <c r="B229" s="52"/>
      <c r="C229" s="157"/>
      <c r="D229" s="79" t="str">
        <f t="shared" si="76"/>
        <v>O</v>
      </c>
      <c r="E229" s="24"/>
      <c r="F229" s="155"/>
      <c r="G229" s="184"/>
      <c r="H229" s="39"/>
      <c r="I229" s="39"/>
      <c r="J229" s="24"/>
      <c r="K229" s="39"/>
      <c r="L229" s="38">
        <f t="shared" si="77"/>
        <v>0</v>
      </c>
      <c r="M229" s="38">
        <f t="shared" si="78"/>
        <v>0</v>
      </c>
      <c r="N229" s="38"/>
      <c r="O229" s="38"/>
      <c r="P229" s="38"/>
      <c r="Q229" s="38"/>
      <c r="R229" s="39"/>
      <c r="S229" s="39"/>
      <c r="T229" s="39"/>
    </row>
    <row r="230" spans="1:20" ht="9.75" customHeight="1" x14ac:dyDescent="0.2">
      <c r="A230" s="29"/>
      <c r="B230" s="52"/>
      <c r="C230" s="157"/>
      <c r="D230" s="79" t="str">
        <f t="shared" si="76"/>
        <v>O</v>
      </c>
      <c r="E230" s="24"/>
      <c r="F230" s="155"/>
      <c r="G230" s="184"/>
      <c r="H230" s="39"/>
      <c r="I230" s="39"/>
      <c r="J230" s="24"/>
      <c r="K230" s="39"/>
      <c r="L230" s="38">
        <f t="shared" si="77"/>
        <v>0</v>
      </c>
      <c r="M230" s="38">
        <f t="shared" si="78"/>
        <v>0</v>
      </c>
      <c r="N230" s="38"/>
      <c r="O230" s="38"/>
      <c r="P230" s="38"/>
      <c r="Q230" s="38"/>
      <c r="R230" s="39"/>
      <c r="S230" s="39"/>
      <c r="T230" s="39"/>
    </row>
    <row r="231" spans="1:20" ht="9.75" customHeight="1" x14ac:dyDescent="0.2">
      <c r="A231" s="29"/>
      <c r="B231" s="52"/>
      <c r="C231" s="157"/>
      <c r="D231" s="79" t="str">
        <f t="shared" si="76"/>
        <v>O</v>
      </c>
      <c r="E231" s="24"/>
      <c r="F231" s="155"/>
      <c r="G231" s="184"/>
      <c r="H231" s="39"/>
      <c r="I231" s="39"/>
      <c r="J231" s="24"/>
      <c r="K231" s="39"/>
      <c r="L231" s="38">
        <f t="shared" si="77"/>
        <v>0</v>
      </c>
      <c r="M231" s="38">
        <f t="shared" si="78"/>
        <v>0</v>
      </c>
      <c r="N231" s="38"/>
      <c r="O231" s="38"/>
      <c r="P231" s="38"/>
      <c r="Q231" s="38"/>
      <c r="R231" s="39"/>
      <c r="S231" s="39"/>
      <c r="T231" s="39"/>
    </row>
    <row r="232" spans="1:20" ht="9.75" customHeight="1" x14ac:dyDescent="0.2">
      <c r="A232" s="29"/>
      <c r="B232" s="52"/>
      <c r="C232" s="157"/>
      <c r="D232" s="79" t="str">
        <f t="shared" si="76"/>
        <v>O</v>
      </c>
      <c r="E232" s="24"/>
      <c r="F232" s="155"/>
      <c r="G232" s="184"/>
      <c r="H232" s="39"/>
      <c r="I232" s="39"/>
      <c r="J232" s="24"/>
      <c r="K232" s="39"/>
      <c r="L232" s="38">
        <f t="shared" si="77"/>
        <v>0</v>
      </c>
      <c r="M232" s="38">
        <f t="shared" si="78"/>
        <v>0</v>
      </c>
      <c r="N232" s="38"/>
      <c r="O232" s="38"/>
      <c r="P232" s="38"/>
      <c r="Q232" s="38"/>
      <c r="R232" s="39"/>
      <c r="S232" s="39"/>
      <c r="T232" s="39"/>
    </row>
    <row r="233" spans="1:20" ht="9.75" customHeight="1" x14ac:dyDescent="0.2">
      <c r="A233" s="29"/>
      <c r="B233" s="52"/>
      <c r="C233" s="157"/>
      <c r="D233" s="79" t="str">
        <f t="shared" si="76"/>
        <v>O</v>
      </c>
      <c r="E233" s="24"/>
      <c r="F233" s="155"/>
      <c r="G233" s="184"/>
      <c r="H233" s="39"/>
      <c r="I233" s="39"/>
      <c r="J233" s="24"/>
      <c r="K233" s="39"/>
      <c r="L233" s="38">
        <f t="shared" si="77"/>
        <v>0</v>
      </c>
      <c r="M233" s="38">
        <f t="shared" si="78"/>
        <v>0</v>
      </c>
      <c r="N233" s="38"/>
      <c r="O233" s="38"/>
      <c r="P233" s="38"/>
      <c r="Q233" s="38"/>
      <c r="R233" s="39"/>
      <c r="S233" s="39"/>
      <c r="T233" s="39"/>
    </row>
    <row r="234" spans="1:20" ht="9.75" customHeight="1" x14ac:dyDescent="0.2">
      <c r="A234" s="29"/>
      <c r="B234" s="52"/>
      <c r="C234" s="157"/>
      <c r="D234" s="79" t="str">
        <f t="shared" si="76"/>
        <v>O</v>
      </c>
      <c r="E234" s="24"/>
      <c r="F234" s="155"/>
      <c r="G234" s="184"/>
      <c r="H234" s="39"/>
      <c r="I234" s="39"/>
      <c r="J234" s="24"/>
      <c r="K234" s="39"/>
      <c r="L234" s="38">
        <f t="shared" si="77"/>
        <v>0</v>
      </c>
      <c r="M234" s="38">
        <f t="shared" si="78"/>
        <v>0</v>
      </c>
      <c r="N234" s="38"/>
      <c r="O234" s="38"/>
      <c r="P234" s="38"/>
      <c r="Q234" s="38"/>
      <c r="R234" s="39"/>
      <c r="S234" s="39"/>
      <c r="T234" s="39"/>
    </row>
    <row r="235" spans="1:20" ht="9.75" customHeight="1" x14ac:dyDescent="0.2">
      <c r="A235" s="29"/>
      <c r="B235" s="52"/>
      <c r="C235" s="157"/>
      <c r="D235" s="79" t="str">
        <f t="shared" si="76"/>
        <v>O</v>
      </c>
      <c r="E235" s="24"/>
      <c r="F235" s="155"/>
      <c r="G235" s="184"/>
      <c r="H235" s="39"/>
      <c r="I235" s="39"/>
      <c r="J235" s="24"/>
      <c r="K235" s="39"/>
      <c r="L235" s="38">
        <f t="shared" si="77"/>
        <v>0</v>
      </c>
      <c r="M235" s="38">
        <f t="shared" si="78"/>
        <v>0</v>
      </c>
      <c r="N235" s="38"/>
      <c r="O235" s="38"/>
      <c r="P235" s="38"/>
      <c r="Q235" s="38"/>
      <c r="R235" s="39"/>
      <c r="S235" s="39"/>
      <c r="T235" s="39"/>
    </row>
    <row r="236" spans="1:20" ht="9.75" customHeight="1" x14ac:dyDescent="0.2">
      <c r="A236" s="29"/>
      <c r="B236" s="52"/>
      <c r="C236" s="157"/>
      <c r="D236" s="79" t="str">
        <f t="shared" si="76"/>
        <v>O</v>
      </c>
      <c r="E236" s="24"/>
      <c r="F236" s="155"/>
      <c r="G236" s="184"/>
      <c r="H236" s="39"/>
      <c r="I236" s="39"/>
      <c r="J236" s="24"/>
      <c r="K236" s="39"/>
      <c r="L236" s="38">
        <f t="shared" si="77"/>
        <v>0</v>
      </c>
      <c r="M236" s="38">
        <f t="shared" si="78"/>
        <v>0</v>
      </c>
      <c r="N236" s="38"/>
      <c r="O236" s="38"/>
      <c r="P236" s="38"/>
      <c r="Q236" s="38"/>
      <c r="R236" s="39"/>
      <c r="S236" s="39"/>
      <c r="T236" s="39"/>
    </row>
    <row r="237" spans="1:20" ht="9.75" customHeight="1" x14ac:dyDescent="0.2">
      <c r="A237" s="29"/>
      <c r="B237" s="52"/>
      <c r="C237" s="157"/>
      <c r="D237" s="79" t="str">
        <f t="shared" si="76"/>
        <v>O</v>
      </c>
      <c r="E237" s="24"/>
      <c r="F237" s="155"/>
      <c r="G237" s="184"/>
      <c r="H237" s="39"/>
      <c r="I237" s="39"/>
      <c r="J237" s="24"/>
      <c r="K237" s="39"/>
      <c r="L237" s="38">
        <f t="shared" si="77"/>
        <v>0</v>
      </c>
      <c r="M237" s="38">
        <f t="shared" si="78"/>
        <v>0</v>
      </c>
      <c r="N237" s="38"/>
      <c r="O237" s="38"/>
      <c r="P237" s="38"/>
      <c r="Q237" s="38"/>
      <c r="R237" s="39"/>
      <c r="S237" s="39"/>
      <c r="T237" s="39"/>
    </row>
    <row r="238" spans="1:20" ht="9.75" customHeight="1" x14ac:dyDescent="0.2">
      <c r="A238" s="29"/>
      <c r="B238" s="52"/>
      <c r="C238" s="157"/>
      <c r="D238" s="79" t="str">
        <f t="shared" si="76"/>
        <v>O</v>
      </c>
      <c r="E238" s="24"/>
      <c r="F238" s="155"/>
      <c r="G238" s="184"/>
      <c r="H238" s="39"/>
      <c r="I238" s="39"/>
      <c r="J238" s="24"/>
      <c r="K238" s="39"/>
      <c r="L238" s="38">
        <f t="shared" si="77"/>
        <v>0</v>
      </c>
      <c r="M238" s="38">
        <f t="shared" si="78"/>
        <v>0</v>
      </c>
      <c r="N238" s="38"/>
      <c r="O238" s="38"/>
      <c r="P238" s="38"/>
      <c r="Q238" s="38"/>
      <c r="R238" s="39"/>
      <c r="S238" s="39"/>
      <c r="T238" s="39"/>
    </row>
    <row r="239" spans="1:20" ht="9.75" customHeight="1" x14ac:dyDescent="0.2">
      <c r="A239" s="29"/>
      <c r="B239" s="52"/>
      <c r="C239" s="157"/>
      <c r="D239" s="79" t="str">
        <f t="shared" si="76"/>
        <v>O</v>
      </c>
      <c r="E239" s="24"/>
      <c r="F239" s="155"/>
      <c r="G239" s="184"/>
      <c r="H239" s="39"/>
      <c r="I239" s="39"/>
      <c r="J239" s="24"/>
      <c r="K239" s="39"/>
      <c r="L239" s="38">
        <f t="shared" si="77"/>
        <v>0</v>
      </c>
      <c r="M239" s="38">
        <f t="shared" si="78"/>
        <v>0</v>
      </c>
      <c r="N239" s="38"/>
      <c r="O239" s="38"/>
      <c r="P239" s="38"/>
      <c r="Q239" s="38"/>
      <c r="R239" s="39"/>
      <c r="S239" s="39"/>
      <c r="T239" s="39"/>
    </row>
    <row r="240" spans="1:20" ht="9.75" customHeight="1" x14ac:dyDescent="0.2">
      <c r="A240" s="29"/>
      <c r="B240" s="52"/>
      <c r="C240" s="157"/>
      <c r="D240" s="79" t="str">
        <f t="shared" si="76"/>
        <v>O</v>
      </c>
      <c r="E240" s="24"/>
      <c r="F240" s="155"/>
      <c r="G240" s="184"/>
      <c r="H240" s="39"/>
      <c r="I240" s="39"/>
      <c r="J240" s="24"/>
      <c r="K240" s="39"/>
      <c r="L240" s="38">
        <f t="shared" si="77"/>
        <v>0</v>
      </c>
      <c r="M240" s="38">
        <f t="shared" si="78"/>
        <v>0</v>
      </c>
      <c r="N240" s="38"/>
      <c r="O240" s="38"/>
      <c r="P240" s="38"/>
      <c r="Q240" s="38"/>
      <c r="R240" s="39"/>
      <c r="S240" s="39"/>
      <c r="T240" s="39"/>
    </row>
    <row r="241" spans="1:24" ht="9.75" customHeight="1" x14ac:dyDescent="0.2">
      <c r="A241" s="29"/>
      <c r="B241" s="52"/>
      <c r="C241" s="157"/>
      <c r="D241" s="79" t="str">
        <f t="shared" si="76"/>
        <v>O</v>
      </c>
      <c r="E241" s="24"/>
      <c r="F241" s="155"/>
      <c r="G241" s="184"/>
      <c r="H241" s="39"/>
      <c r="I241" s="39"/>
      <c r="J241" s="24"/>
      <c r="K241" s="39"/>
      <c r="L241" s="38">
        <f t="shared" si="77"/>
        <v>0</v>
      </c>
      <c r="M241" s="38">
        <f t="shared" si="78"/>
        <v>0</v>
      </c>
      <c r="N241" s="38"/>
      <c r="O241" s="38"/>
      <c r="P241" s="38"/>
      <c r="Q241" s="38"/>
      <c r="R241" s="39"/>
      <c r="S241" s="39"/>
      <c r="T241" s="39"/>
    </row>
    <row r="242" spans="1:24" ht="9.75" customHeight="1" x14ac:dyDescent="0.2">
      <c r="A242" s="29"/>
      <c r="B242" s="52"/>
      <c r="C242" s="157"/>
      <c r="D242" s="79" t="str">
        <f t="shared" si="76"/>
        <v>O</v>
      </c>
      <c r="E242" s="24"/>
      <c r="F242" s="155"/>
      <c r="G242" s="184"/>
      <c r="H242" s="39"/>
      <c r="I242" s="39"/>
      <c r="J242" s="24"/>
      <c r="K242" s="39"/>
      <c r="L242" s="38">
        <f t="shared" si="77"/>
        <v>0</v>
      </c>
      <c r="M242" s="38">
        <f t="shared" si="78"/>
        <v>0</v>
      </c>
      <c r="N242" s="38"/>
      <c r="O242" s="38"/>
      <c r="P242" s="38"/>
      <c r="Q242" s="38"/>
      <c r="R242" s="39"/>
      <c r="S242" s="39"/>
      <c r="T242" s="39"/>
    </row>
    <row r="243" spans="1:24" ht="9.75" customHeight="1" x14ac:dyDescent="0.2">
      <c r="A243" s="29"/>
      <c r="B243" s="52"/>
      <c r="C243" s="157"/>
      <c r="D243" s="79" t="str">
        <f t="shared" si="76"/>
        <v>O</v>
      </c>
      <c r="E243" s="24"/>
      <c r="F243" s="155"/>
      <c r="G243" s="184"/>
      <c r="H243" s="39"/>
      <c r="I243" s="39"/>
      <c r="J243" s="24"/>
      <c r="K243" s="39"/>
      <c r="L243" s="38">
        <f t="shared" si="77"/>
        <v>0</v>
      </c>
      <c r="M243" s="38">
        <f t="shared" si="78"/>
        <v>0</v>
      </c>
      <c r="N243" s="38"/>
      <c r="O243" s="38"/>
      <c r="P243" s="38"/>
      <c r="Q243" s="38"/>
      <c r="R243" s="39"/>
      <c r="S243" s="39"/>
      <c r="T243" s="39"/>
    </row>
    <row r="244" spans="1:24" ht="9.75" customHeight="1" x14ac:dyDescent="0.2">
      <c r="A244" s="29"/>
      <c r="B244" s="52"/>
      <c r="C244" s="157"/>
      <c r="D244" s="79" t="str">
        <f t="shared" si="76"/>
        <v>O</v>
      </c>
      <c r="E244" s="24"/>
      <c r="F244" s="155"/>
      <c r="G244" s="184"/>
      <c r="H244" s="39"/>
      <c r="I244" s="39"/>
      <c r="J244" s="24"/>
      <c r="K244" s="39"/>
      <c r="L244" s="38">
        <f t="shared" si="77"/>
        <v>0</v>
      </c>
      <c r="M244" s="38">
        <f t="shared" si="78"/>
        <v>0</v>
      </c>
      <c r="N244" s="38"/>
      <c r="O244" s="38"/>
      <c r="P244" s="38"/>
      <c r="Q244" s="38"/>
      <c r="R244" s="39"/>
      <c r="S244" s="39"/>
      <c r="T244" s="39"/>
    </row>
    <row r="245" spans="1:24" ht="9.75" customHeight="1" x14ac:dyDescent="0.2">
      <c r="A245" s="29"/>
      <c r="B245" s="52"/>
      <c r="C245" s="157"/>
      <c r="D245" s="79" t="str">
        <f t="shared" si="76"/>
        <v>O</v>
      </c>
      <c r="E245" s="24"/>
      <c r="F245" s="155"/>
      <c r="G245" s="184"/>
      <c r="H245" s="39"/>
      <c r="I245" s="39"/>
      <c r="J245" s="24"/>
      <c r="K245" s="39"/>
      <c r="L245" s="38">
        <f t="shared" si="77"/>
        <v>0</v>
      </c>
      <c r="M245" s="38">
        <f t="shared" si="78"/>
        <v>0</v>
      </c>
      <c r="N245" s="38"/>
      <c r="O245" s="38"/>
      <c r="P245" s="38"/>
      <c r="Q245" s="38"/>
      <c r="R245" s="39"/>
      <c r="S245" s="39"/>
      <c r="T245" s="39"/>
    </row>
    <row r="246" spans="1:24" ht="9.75" customHeight="1" x14ac:dyDescent="0.2">
      <c r="A246" s="29"/>
      <c r="B246" s="52"/>
      <c r="C246" s="157"/>
      <c r="D246" s="79" t="str">
        <f t="shared" si="76"/>
        <v>O</v>
      </c>
      <c r="E246" s="24"/>
      <c r="F246" s="155"/>
      <c r="G246" s="184"/>
      <c r="H246" s="39"/>
      <c r="I246" s="39"/>
      <c r="J246" s="24"/>
      <c r="K246" s="39"/>
      <c r="L246" s="38">
        <f t="shared" si="77"/>
        <v>0</v>
      </c>
      <c r="M246" s="38">
        <f t="shared" si="78"/>
        <v>0</v>
      </c>
      <c r="N246" s="38"/>
      <c r="O246" s="38"/>
      <c r="P246" s="38"/>
      <c r="Q246" s="38"/>
      <c r="R246" s="39"/>
      <c r="S246" s="39"/>
      <c r="T246" s="39"/>
      <c r="U246" s="267" t="str">
        <f>U196</f>
        <v xml:space="preserve"> </v>
      </c>
    </row>
    <row r="247" spans="1:24" ht="9.75" customHeight="1" x14ac:dyDescent="0.2">
      <c r="A247" s="30"/>
      <c r="B247" s="53"/>
      <c r="C247" s="158"/>
      <c r="D247" s="80" t="str">
        <f t="shared" si="76"/>
        <v>O</v>
      </c>
      <c r="E247" s="25"/>
      <c r="F247" s="155"/>
      <c r="G247" s="184"/>
      <c r="H247" s="40"/>
      <c r="I247" s="39"/>
      <c r="J247" s="25"/>
      <c r="K247" s="40"/>
      <c r="L247" s="38">
        <f t="shared" si="77"/>
        <v>0</v>
      </c>
      <c r="M247" s="38">
        <f t="shared" si="78"/>
        <v>0</v>
      </c>
      <c r="N247" s="38"/>
      <c r="O247" s="38"/>
      <c r="P247" s="38"/>
      <c r="Q247" s="38"/>
      <c r="R247" s="40"/>
      <c r="S247" s="40"/>
      <c r="T247" s="40"/>
      <c r="U247" s="267"/>
    </row>
    <row r="248" spans="1:24" ht="9.75" customHeight="1" x14ac:dyDescent="0.2">
      <c r="A248" s="188" t="str">
        <f>IF(A198&lt;&gt;"",A198,"")</f>
        <v/>
      </c>
      <c r="B248" s="125"/>
      <c r="C248" s="125"/>
      <c r="D248" s="125"/>
      <c r="E248" s="125"/>
      <c r="F248" s="129"/>
      <c r="G248" s="129" t="str">
        <f>G198</f>
        <v>Summe</v>
      </c>
      <c r="H248" s="129"/>
      <c r="I248" s="130"/>
      <c r="J248" s="20" t="str">
        <f>J198</f>
        <v xml:space="preserve"> Summe</v>
      </c>
      <c r="K248" s="41">
        <f t="shared" ref="K248:T248" si="79">SUM(K220:K247)</f>
        <v>0</v>
      </c>
      <c r="L248" s="41">
        <f t="shared" si="79"/>
        <v>0</v>
      </c>
      <c r="M248" s="41">
        <f t="shared" si="79"/>
        <v>0</v>
      </c>
      <c r="N248" s="41">
        <f>SUM(N220:N247)</f>
        <v>0</v>
      </c>
      <c r="O248" s="41">
        <f>SUM(O220:O247)</f>
        <v>0</v>
      </c>
      <c r="P248" s="41">
        <f>SUM(P220:P247)</f>
        <v>0</v>
      </c>
      <c r="Q248" s="41">
        <f>SUM(Q220:Q247)</f>
        <v>0</v>
      </c>
      <c r="R248" s="41">
        <f t="shared" si="79"/>
        <v>0</v>
      </c>
      <c r="S248" s="41">
        <f t="shared" si="79"/>
        <v>0</v>
      </c>
      <c r="T248" s="41">
        <f t="shared" si="79"/>
        <v>0</v>
      </c>
      <c r="U248" s="267"/>
    </row>
    <row r="249" spans="1:24" ht="9.75" customHeight="1" x14ac:dyDescent="0.2">
      <c r="A249" s="9"/>
      <c r="B249" s="9"/>
      <c r="C249" s="9"/>
      <c r="D249" s="9"/>
      <c r="E249" s="8"/>
      <c r="F249" s="131"/>
      <c r="G249" s="131" t="str">
        <f>G199</f>
        <v>Gemeinkosten 25% pauschal</v>
      </c>
      <c r="H249" s="131"/>
      <c r="I249" s="132"/>
      <c r="J249" s="20" t="str">
        <f>J199</f>
        <v xml:space="preserve"> Gemeinkosten 25% pauschal</v>
      </c>
      <c r="K249" s="42"/>
      <c r="L249" s="41">
        <f>ROUNDDOWN(L248*$Y$6,2)</f>
        <v>0</v>
      </c>
      <c r="M249" s="42"/>
      <c r="N249" s="42"/>
      <c r="O249" s="42"/>
      <c r="P249" s="42"/>
      <c r="Q249" s="42"/>
      <c r="R249" s="42"/>
      <c r="S249" s="42"/>
      <c r="T249" s="42"/>
      <c r="U249" s="267"/>
    </row>
    <row r="250" spans="1:24" ht="9.75" customHeight="1" x14ac:dyDescent="0.2">
      <c r="A250" s="128" t="str">
        <f>A200</f>
        <v>Bitte verwenden Sie für jedes Jahr ein extra Blatt.</v>
      </c>
      <c r="B250" s="7"/>
      <c r="C250" s="7"/>
      <c r="D250" s="7"/>
      <c r="E250" s="8"/>
      <c r="F250" s="131"/>
      <c r="G250" s="131" t="str">
        <f>G200</f>
        <v>GESAMTKOSTEN</v>
      </c>
      <c r="H250" s="131"/>
      <c r="I250" s="132"/>
      <c r="J250" s="20" t="str">
        <f>J200</f>
        <v xml:space="preserve"> GESAMTKOSTEN</v>
      </c>
      <c r="K250" s="41">
        <f>K248</f>
        <v>0</v>
      </c>
      <c r="L250" s="41">
        <f>L248+L249</f>
        <v>0</v>
      </c>
      <c r="M250" s="41"/>
      <c r="N250" s="41">
        <f t="shared" ref="N250:T250" si="80">N248</f>
        <v>0</v>
      </c>
      <c r="O250" s="41">
        <f t="shared" si="80"/>
        <v>0</v>
      </c>
      <c r="P250" s="41">
        <f t="shared" si="80"/>
        <v>0</v>
      </c>
      <c r="Q250" s="41">
        <f t="shared" si="80"/>
        <v>0</v>
      </c>
      <c r="R250" s="41">
        <f t="shared" si="80"/>
        <v>0</v>
      </c>
      <c r="S250" s="41">
        <f t="shared" si="80"/>
        <v>0</v>
      </c>
      <c r="T250" s="41">
        <f t="shared" si="80"/>
        <v>0</v>
      </c>
      <c r="U250" s="267"/>
    </row>
    <row r="251" spans="1:24" ht="9.75" customHeight="1" x14ac:dyDescent="0.2">
      <c r="A251" s="7"/>
      <c r="B251" s="7"/>
      <c r="C251" s="7"/>
      <c r="D251" s="7"/>
      <c r="E251" s="8"/>
      <c r="F251" s="8"/>
      <c r="G251" s="8"/>
      <c r="H251" s="8"/>
      <c r="I251" s="8"/>
      <c r="J251" s="21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V251" s="34"/>
      <c r="W251" s="34"/>
      <c r="X251" s="34"/>
    </row>
    <row r="252" spans="1:24" ht="9.75" customHeight="1" x14ac:dyDescent="0.2">
      <c r="A252" s="127" t="str">
        <f>A202</f>
        <v>Arbeits-, Zeit- und Ausgabenplan (Durchführbarkeitsstudien)</v>
      </c>
      <c r="B252" s="7"/>
      <c r="C252" s="7"/>
      <c r="D252" s="7"/>
      <c r="E252" s="8"/>
      <c r="F252" s="8"/>
      <c r="G252" s="8"/>
      <c r="H252" s="8"/>
      <c r="I252" s="8"/>
      <c r="J252" s="8"/>
      <c r="K252" s="255" t="str">
        <f>K202</f>
        <v>BN: ______________________</v>
      </c>
      <c r="L252" s="255"/>
      <c r="M252" s="255"/>
      <c r="N252" s="255"/>
      <c r="O252" s="255"/>
      <c r="P252" s="255"/>
      <c r="Q252" s="255"/>
      <c r="R252" s="255"/>
      <c r="S252" s="255"/>
      <c r="T252" s="255"/>
    </row>
    <row r="253" spans="1:24" ht="9.75" customHeight="1" x14ac:dyDescent="0.2">
      <c r="A253" s="7"/>
      <c r="B253" s="7"/>
      <c r="C253" s="7"/>
      <c r="D253" s="7"/>
      <c r="E253" s="124"/>
      <c r="F253" s="8"/>
      <c r="G253" s="8"/>
      <c r="H253" s="8"/>
      <c r="I253" s="8"/>
      <c r="J253" s="8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</row>
    <row r="254" spans="1:24" ht="9.75" customHeight="1" x14ac:dyDescent="0.2">
      <c r="A254" s="9"/>
      <c r="B254" s="9"/>
      <c r="C254" s="9"/>
      <c r="D254" s="9"/>
      <c r="E254" s="124"/>
      <c r="F254" s="8" t="str">
        <f>F204</f>
        <v/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</row>
    <row r="255" spans="1:24" ht="9.75" customHeight="1" x14ac:dyDescent="0.2">
      <c r="A255" s="253" t="str">
        <f>A205</f>
        <v>Jahr</v>
      </c>
      <c r="B255" s="254"/>
      <c r="C255" s="46"/>
      <c r="D255" s="13" t="b">
        <f>IF(OR(VALUE(ROW(L300))&lt;&gt;(T256*50),VALUE(COLUMN(T300))&lt;&gt;IF(ISBLANK($V$72),IF(ISBLANK($V$72),IF(AND($Y$4=1,$Y$5="ja"),20-$AA$72,20-LOOKUP($Y$4,$W$17:$Z$17,$W$72:$Z$72)),20),20)),FALSE,TRUE)</f>
        <v>1</v>
      </c>
      <c r="E255" s="124" t="str">
        <f>IF(E205="","",E205)</f>
        <v>Spalte 5: maximal 143 produktive h/Monat je Vollzeitbeschäftigten</v>
      </c>
      <c r="G255" s="8"/>
      <c r="I255" s="8"/>
      <c r="J255" s="8"/>
      <c r="K255" s="8"/>
      <c r="L255" s="21"/>
      <c r="M255" s="21"/>
      <c r="N255" s="21"/>
      <c r="O255" s="21"/>
      <c r="P255" s="21"/>
      <c r="Q255" s="21"/>
      <c r="R255" s="8"/>
      <c r="S255" s="8"/>
      <c r="T255" s="10" t="str">
        <f>T205</f>
        <v xml:space="preserve"> Blatt</v>
      </c>
    </row>
    <row r="256" spans="1:24" ht="9.75" customHeight="1" x14ac:dyDescent="0.2">
      <c r="A256" s="251">
        <f>A206</f>
        <v>0</v>
      </c>
      <c r="B256" s="252"/>
      <c r="C256" s="57"/>
      <c r="D256" s="57" t="b">
        <f>IF($Y$3="",IF(COUNTBLANK(C270:C297)=COUNTA(D270:D297),TRUE,FALSE),IF((COUNTIF(D270:D297,"E")+COUNTIF(D270:D297,"I"))=(COUNTA(D270:D297)-COUNTBLANK(D270:D297)),TRUE,FALSE))</f>
        <v>1</v>
      </c>
      <c r="E256" s="124" t="str">
        <f>IF(E206="","",E206)</f>
        <v>Basis Spalte 6: qualifikationsabhängige Stundensätze (siehe www.tbi-mv.de)</v>
      </c>
      <c r="G256" s="8"/>
      <c r="I256" s="8"/>
      <c r="J256" s="8"/>
      <c r="K256" s="8"/>
      <c r="T256" s="11">
        <f>T206+1</f>
        <v>6</v>
      </c>
    </row>
    <row r="257" spans="1:20" ht="9.75" customHeight="1" x14ac:dyDescent="0.2">
      <c r="A257" s="163">
        <f>IF(A256="",0,IF(ISERROR(A307),1,A307+1))</f>
        <v>15</v>
      </c>
      <c r="B257" s="12"/>
      <c r="C257" s="12"/>
      <c r="D257" s="13" t="b">
        <f>IF(COUNTA(L270:L297)=28,TRUE,FALSE)</f>
        <v>1</v>
      </c>
      <c r="E257" s="244" t="str">
        <f>IF(AND(D255,D256,D257),"","FEHLER-verursachende Bearbeitung der AZA-Vorlage")</f>
        <v/>
      </c>
      <c r="F257" s="244"/>
      <c r="G257" s="244"/>
      <c r="H257" s="244"/>
      <c r="I257" s="244"/>
      <c r="J257" s="244"/>
      <c r="K257" s="244"/>
      <c r="L257" s="244"/>
      <c r="M257" s="8"/>
      <c r="N257" s="8"/>
      <c r="O257" s="8"/>
      <c r="P257" s="8"/>
      <c r="Q257" s="8"/>
      <c r="R257" s="8"/>
      <c r="S257" s="8"/>
      <c r="T257" s="8"/>
    </row>
    <row r="258" spans="1:20" ht="9.75" customHeight="1" x14ac:dyDescent="0.2">
      <c r="A258" s="12"/>
      <c r="B258" s="12"/>
      <c r="C258" s="12"/>
      <c r="D258" s="12"/>
      <c r="E258" s="244"/>
      <c r="F258" s="244"/>
      <c r="G258" s="244"/>
      <c r="H258" s="244"/>
      <c r="I258" s="244"/>
      <c r="J258" s="244"/>
      <c r="K258" s="244"/>
      <c r="L258" s="244"/>
      <c r="M258" s="8"/>
      <c r="N258" s="8"/>
      <c r="O258" s="8"/>
      <c r="P258" s="8"/>
      <c r="Q258" s="8"/>
      <c r="R258" s="8"/>
      <c r="S258" s="8"/>
      <c r="T258" s="8"/>
    </row>
    <row r="259" spans="1:20" ht="9.75" customHeight="1" x14ac:dyDescent="0.2">
      <c r="B259" s="13" t="str">
        <f>IF(B209="","",B209)</f>
        <v/>
      </c>
      <c r="C259" s="9" t="str">
        <f>IF(C209="","",C209)</f>
        <v/>
      </c>
      <c r="D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ht="9.75" customHeight="1" x14ac:dyDescent="0.2">
      <c r="A260" s="13"/>
      <c r="B260" s="13"/>
      <c r="C260" s="13"/>
      <c r="D260" s="13"/>
      <c r="E260" s="211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ht="9.75" customHeight="1" x14ac:dyDescent="0.2">
      <c r="A261" s="48" t="str">
        <f t="shared" ref="A261:B267" si="81">A211</f>
        <v/>
      </c>
      <c r="B261" s="48" t="str">
        <f t="shared" si="81"/>
        <v/>
      </c>
      <c r="C261" s="245" t="str">
        <f>C211</f>
        <v>FuE-Kategorie</v>
      </c>
      <c r="D261" s="245"/>
      <c r="E261" s="48" t="str">
        <f t="shared" ref="E261:F267" si="82">E211</f>
        <v/>
      </c>
      <c r="F261" s="239" t="str">
        <f t="shared" si="82"/>
        <v>Personal</v>
      </c>
      <c r="G261" s="239"/>
      <c r="H261" s="239"/>
      <c r="I261" s="239"/>
      <c r="J261" s="48" t="str">
        <f>J211</f>
        <v/>
      </c>
      <c r="K261" s="248" t="str">
        <f>K211</f>
        <v xml:space="preserve">Ausgabengruppe </v>
      </c>
      <c r="L261" s="249"/>
      <c r="M261" s="249"/>
      <c r="N261" s="249"/>
      <c r="O261" s="249"/>
      <c r="P261" s="249"/>
      <c r="Q261" s="249"/>
      <c r="R261" s="249"/>
      <c r="S261" s="249"/>
      <c r="T261" s="250"/>
    </row>
    <row r="262" spans="1:20" ht="9.75" customHeight="1" x14ac:dyDescent="0.2">
      <c r="A262" s="26" t="str">
        <f t="shared" si="81"/>
        <v/>
      </c>
      <c r="B262" s="26" t="str">
        <f t="shared" si="81"/>
        <v/>
      </c>
      <c r="C262" s="246"/>
      <c r="D262" s="246"/>
      <c r="E262" s="26" t="str">
        <f t="shared" si="82"/>
        <v/>
      </c>
      <c r="F262" s="240" t="str">
        <f t="shared" si="82"/>
        <v/>
      </c>
      <c r="G262" s="241"/>
      <c r="H262" s="15" t="str">
        <f t="shared" ref="H262:I269" si="83">H212</f>
        <v/>
      </c>
      <c r="I262" s="15" t="str">
        <f t="shared" si="83"/>
        <v/>
      </c>
      <c r="J262" s="26" t="str">
        <f>J212</f>
        <v/>
      </c>
      <c r="K262" s="15" t="str">
        <f>K212</f>
        <v/>
      </c>
      <c r="L262" s="15" t="str">
        <f t="shared" ref="L262:T262" si="84">L212</f>
        <v/>
      </c>
      <c r="M262" s="15" t="str">
        <f t="shared" si="84"/>
        <v/>
      </c>
      <c r="N262" s="15" t="str">
        <f t="shared" si="84"/>
        <v/>
      </c>
      <c r="O262" s="15" t="str">
        <f t="shared" si="84"/>
        <v/>
      </c>
      <c r="P262" s="15" t="str">
        <f t="shared" si="84"/>
        <v/>
      </c>
      <c r="Q262" s="15" t="str">
        <f t="shared" si="84"/>
        <v/>
      </c>
      <c r="R262" s="15" t="str">
        <f t="shared" si="84"/>
        <v/>
      </c>
      <c r="S262" s="15" t="str">
        <f t="shared" si="84"/>
        <v/>
      </c>
      <c r="T262" s="15" t="str">
        <f t="shared" si="84"/>
        <v/>
      </c>
    </row>
    <row r="263" spans="1:20" ht="9.75" customHeight="1" x14ac:dyDescent="0.2">
      <c r="A263" s="26" t="str">
        <f t="shared" si="81"/>
        <v/>
      </c>
      <c r="B263" s="26" t="str">
        <f t="shared" si="81"/>
        <v/>
      </c>
      <c r="C263" s="246"/>
      <c r="D263" s="246"/>
      <c r="E263" s="26" t="str">
        <f t="shared" si="82"/>
        <v>Jahresprogramm in</v>
      </c>
      <c r="F263" s="242" t="str">
        <f t="shared" si="82"/>
        <v>Zahl und</v>
      </c>
      <c r="G263" s="243"/>
      <c r="H263" s="26" t="str">
        <f t="shared" si="83"/>
        <v>Stunden</v>
      </c>
      <c r="I263" s="26" t="str">
        <f t="shared" si="83"/>
        <v>Stunden-</v>
      </c>
      <c r="J263" s="26" t="str">
        <f t="shared" ref="J263:T263" si="85">J213</f>
        <v/>
      </c>
      <c r="K263" s="26" t="str">
        <f t="shared" si="85"/>
        <v/>
      </c>
      <c r="L263" s="172" t="str">
        <f t="shared" si="85"/>
        <v>Personal</v>
      </c>
      <c r="M263" s="26" t="str">
        <f t="shared" ref="M263:Q269" si="86">M213</f>
        <v>Gemein-</v>
      </c>
      <c r="N263" s="26" t="str">
        <f t="shared" si="86"/>
        <v/>
      </c>
      <c r="O263" s="26" t="str">
        <f t="shared" si="86"/>
        <v/>
      </c>
      <c r="P263" s="26" t="str">
        <f t="shared" si="86"/>
        <v/>
      </c>
      <c r="Q263" s="26" t="str">
        <f t="shared" si="86"/>
        <v/>
      </c>
      <c r="R263" s="26" t="str">
        <f t="shared" si="85"/>
        <v/>
      </c>
      <c r="S263" s="26" t="str">
        <f t="shared" si="85"/>
        <v/>
      </c>
      <c r="T263" s="26" t="str">
        <f t="shared" si="85"/>
        <v>externe</v>
      </c>
    </row>
    <row r="264" spans="1:20" ht="9.75" customHeight="1" x14ac:dyDescent="0.2">
      <c r="A264" s="26" t="str">
        <f t="shared" si="81"/>
        <v>Lfd.</v>
      </c>
      <c r="B264" s="26" t="str">
        <f t="shared" si="81"/>
        <v>Arbeiten</v>
      </c>
      <c r="C264" s="246"/>
      <c r="D264" s="246"/>
      <c r="E264" s="26" t="str">
        <f t="shared" si="82"/>
        <v>Projektabschnitten</v>
      </c>
      <c r="F264" s="242" t="str">
        <f t="shared" si="82"/>
        <v>Qualifika-</v>
      </c>
      <c r="G264" s="243"/>
      <c r="H264" s="26" t="str">
        <f t="shared" si="83"/>
        <v>Gesamt</v>
      </c>
      <c r="I264" s="26" t="str">
        <f t="shared" si="83"/>
        <v>sätze</v>
      </c>
      <c r="J264" s="26" t="str">
        <f t="shared" ref="J264:T264" si="87">J214</f>
        <v/>
      </c>
      <c r="K264" s="26" t="str">
        <f t="shared" si="87"/>
        <v/>
      </c>
      <c r="L264" s="26" t="str">
        <f t="shared" si="87"/>
        <v>Sp. 5x6</v>
      </c>
      <c r="M264" s="26" t="str">
        <f t="shared" si="86"/>
        <v>kosten</v>
      </c>
      <c r="N264" s="26" t="str">
        <f t="shared" si="86"/>
        <v/>
      </c>
      <c r="O264" s="26" t="str">
        <f t="shared" si="86"/>
        <v/>
      </c>
      <c r="P264" s="26" t="str">
        <f t="shared" si="86"/>
        <v/>
      </c>
      <c r="Q264" s="26" t="str">
        <f t="shared" si="86"/>
        <v/>
      </c>
      <c r="R264" s="26" t="str">
        <f t="shared" si="87"/>
        <v/>
      </c>
      <c r="S264" s="26" t="str">
        <f t="shared" si="87"/>
        <v/>
      </c>
      <c r="T264" s="26" t="str">
        <f t="shared" si="87"/>
        <v>Studien-</v>
      </c>
    </row>
    <row r="265" spans="1:20" ht="9.75" customHeight="1" x14ac:dyDescent="0.2">
      <c r="A265" s="26" t="str">
        <f t="shared" si="81"/>
        <v>Nr.</v>
      </c>
      <c r="B265" s="26" t="str">
        <f t="shared" si="81"/>
        <v>von/bis</v>
      </c>
      <c r="C265" s="246"/>
      <c r="D265" s="246"/>
      <c r="E265" s="26" t="str">
        <f t="shared" si="82"/>
        <v>im Kalenderjahr</v>
      </c>
      <c r="F265" s="242" t="str">
        <f t="shared" si="82"/>
        <v>tion</v>
      </c>
      <c r="G265" s="243"/>
      <c r="H265" s="26" t="str">
        <f t="shared" si="83"/>
        <v/>
      </c>
      <c r="I265" s="26" t="str">
        <f t="shared" si="83"/>
        <v/>
      </c>
      <c r="J265" s="26" t="str">
        <f t="shared" ref="J265:T265" si="88">J215</f>
        <v/>
      </c>
      <c r="K265" s="26" t="str">
        <f t="shared" si="88"/>
        <v/>
      </c>
      <c r="L265" s="26" t="str">
        <f t="shared" si="88"/>
        <v/>
      </c>
      <c r="M265" s="26" t="str">
        <f t="shared" si="86"/>
        <v/>
      </c>
      <c r="N265" s="26" t="str">
        <f t="shared" si="86"/>
        <v/>
      </c>
      <c r="O265" s="26" t="str">
        <f t="shared" si="86"/>
        <v/>
      </c>
      <c r="P265" s="26" t="str">
        <f t="shared" si="86"/>
        <v/>
      </c>
      <c r="Q265" s="26" t="str">
        <f t="shared" si="86"/>
        <v/>
      </c>
      <c r="R265" s="26" t="str">
        <f t="shared" si="88"/>
        <v/>
      </c>
      <c r="S265" s="26" t="str">
        <f t="shared" si="88"/>
        <v/>
      </c>
      <c r="T265" s="26" t="str">
        <f t="shared" si="88"/>
        <v>kosten</v>
      </c>
    </row>
    <row r="266" spans="1:20" ht="9.75" customHeight="1" x14ac:dyDescent="0.2">
      <c r="A266" s="26" t="str">
        <f t="shared" si="81"/>
        <v/>
      </c>
      <c r="B266" s="26" t="str">
        <f t="shared" si="81"/>
        <v/>
      </c>
      <c r="C266" s="246"/>
      <c r="D266" s="246"/>
      <c r="E266" s="26" t="str">
        <f t="shared" si="82"/>
        <v/>
      </c>
      <c r="F266" s="242" t="str">
        <f t="shared" si="82"/>
        <v/>
      </c>
      <c r="G266" s="243"/>
      <c r="H266" s="26" t="str">
        <f t="shared" si="83"/>
        <v/>
      </c>
      <c r="I266" s="26" t="str">
        <f t="shared" si="83"/>
        <v/>
      </c>
      <c r="J266" s="26" t="str">
        <f t="shared" ref="J266:L267" si="89">J216</f>
        <v/>
      </c>
      <c r="K266" s="26" t="str">
        <f t="shared" si="89"/>
        <v/>
      </c>
      <c r="L266" s="26" t="str">
        <f t="shared" si="89"/>
        <v/>
      </c>
      <c r="M266" s="26" t="str">
        <f t="shared" si="86"/>
        <v/>
      </c>
      <c r="N266" s="26" t="str">
        <f t="shared" si="86"/>
        <v/>
      </c>
      <c r="O266" s="26" t="str">
        <f t="shared" si="86"/>
        <v/>
      </c>
      <c r="P266" s="26" t="str">
        <f t="shared" si="86"/>
        <v/>
      </c>
      <c r="Q266" s="26" t="str">
        <f t="shared" si="86"/>
        <v/>
      </c>
      <c r="R266" s="26" t="str">
        <f t="shared" ref="R266:T267" si="90">R216</f>
        <v/>
      </c>
      <c r="S266" s="26" t="str">
        <f t="shared" si="90"/>
        <v/>
      </c>
      <c r="T266" s="26" t="str">
        <f t="shared" si="90"/>
        <v>(lt. Spalte 3)</v>
      </c>
    </row>
    <row r="267" spans="1:20" ht="9.75" customHeight="1" x14ac:dyDescent="0.2">
      <c r="A267" s="26" t="str">
        <f t="shared" si="81"/>
        <v/>
      </c>
      <c r="B267" s="26" t="str">
        <f t="shared" si="81"/>
        <v/>
      </c>
      <c r="C267" s="246"/>
      <c r="D267" s="246"/>
      <c r="E267" s="26" t="str">
        <f t="shared" si="82"/>
        <v/>
      </c>
      <c r="F267" s="173" t="str">
        <f>IF(AND(COUNTA(H270:H297),COUNTA(I270:I297)),IF(L298=0,"Hier die Anzahl eintagen!",""),"")</f>
        <v/>
      </c>
      <c r="G267" s="174"/>
      <c r="H267" s="26"/>
      <c r="I267" s="26" t="str">
        <f t="shared" si="83"/>
        <v/>
      </c>
      <c r="J267" s="26" t="str">
        <f t="shared" si="89"/>
        <v/>
      </c>
      <c r="K267" s="26" t="str">
        <f t="shared" si="89"/>
        <v/>
      </c>
      <c r="L267" s="26" t="str">
        <f t="shared" si="89"/>
        <v/>
      </c>
      <c r="M267" s="26" t="str">
        <f t="shared" si="86"/>
        <v/>
      </c>
      <c r="N267" s="26" t="str">
        <f t="shared" si="86"/>
        <v/>
      </c>
      <c r="O267" s="26" t="str">
        <f t="shared" si="86"/>
        <v/>
      </c>
      <c r="P267" s="26" t="str">
        <f t="shared" si="86"/>
        <v/>
      </c>
      <c r="Q267" s="26" t="str">
        <f t="shared" si="86"/>
        <v/>
      </c>
      <c r="R267" s="26" t="str">
        <f t="shared" si="90"/>
        <v/>
      </c>
      <c r="S267" s="26" t="str">
        <f t="shared" si="90"/>
        <v/>
      </c>
      <c r="T267" s="26" t="str">
        <f t="shared" si="90"/>
        <v/>
      </c>
    </row>
    <row r="268" spans="1:20" ht="9.75" customHeight="1" x14ac:dyDescent="0.2">
      <c r="A268" s="27" t="str">
        <f>A218</f>
        <v/>
      </c>
      <c r="B268" s="27" t="str">
        <f>B218</f>
        <v/>
      </c>
      <c r="C268" s="247"/>
      <c r="D268" s="247"/>
      <c r="E268" s="27" t="str">
        <f>E218</f>
        <v/>
      </c>
      <c r="F268" s="176"/>
      <c r="G268" s="177" t="str">
        <f>G218</f>
        <v/>
      </c>
      <c r="H268" s="27" t="str">
        <f t="shared" si="83"/>
        <v/>
      </c>
      <c r="I268" s="27" t="str">
        <f t="shared" si="83"/>
        <v>€</v>
      </c>
      <c r="J268" s="27" t="str">
        <f>J218</f>
        <v/>
      </c>
      <c r="K268" s="27" t="str">
        <f>K218</f>
        <v>€</v>
      </c>
      <c r="L268" s="27" t="str">
        <f>L218</f>
        <v>€</v>
      </c>
      <c r="M268" s="27" t="str">
        <f t="shared" si="86"/>
        <v>€</v>
      </c>
      <c r="N268" s="27" t="str">
        <f t="shared" si="86"/>
        <v>€</v>
      </c>
      <c r="O268" s="27" t="str">
        <f t="shared" si="86"/>
        <v>€</v>
      </c>
      <c r="P268" s="27" t="str">
        <f t="shared" si="86"/>
        <v>€</v>
      </c>
      <c r="Q268" s="27" t="str">
        <f t="shared" si="86"/>
        <v>€</v>
      </c>
      <c r="R268" s="27" t="str">
        <f>R218</f>
        <v>€</v>
      </c>
      <c r="S268" s="27" t="str">
        <f>S218</f>
        <v>€</v>
      </c>
      <c r="T268" s="27" t="str">
        <f>T218</f>
        <v>€</v>
      </c>
    </row>
    <row r="269" spans="1:20" ht="9.75" customHeight="1" x14ac:dyDescent="0.2">
      <c r="A269" s="18">
        <f>A219</f>
        <v>1</v>
      </c>
      <c r="B269" s="18">
        <f>B219</f>
        <v>2</v>
      </c>
      <c r="C269" s="235" t="str">
        <f>C219</f>
        <v/>
      </c>
      <c r="D269" s="235"/>
      <c r="E269" s="18">
        <f t="shared" ref="E269:T269" si="91">E219</f>
        <v>3</v>
      </c>
      <c r="F269" s="236">
        <f t="shared" si="91"/>
        <v>4</v>
      </c>
      <c r="G269" s="237"/>
      <c r="H269" s="18">
        <f t="shared" si="83"/>
        <v>5</v>
      </c>
      <c r="I269" s="18">
        <f t="shared" si="83"/>
        <v>6</v>
      </c>
      <c r="J269" s="18" t="str">
        <f t="shared" si="91"/>
        <v/>
      </c>
      <c r="K269" s="18" t="str">
        <f t="shared" si="91"/>
        <v/>
      </c>
      <c r="L269" s="18">
        <f t="shared" si="91"/>
        <v>7</v>
      </c>
      <c r="M269" s="18" t="str">
        <f t="shared" si="86"/>
        <v/>
      </c>
      <c r="N269" s="18" t="str">
        <f t="shared" si="86"/>
        <v/>
      </c>
      <c r="O269" s="18" t="str">
        <f t="shared" si="86"/>
        <v/>
      </c>
      <c r="P269" s="18" t="str">
        <f t="shared" si="86"/>
        <v/>
      </c>
      <c r="Q269" s="18" t="str">
        <f t="shared" si="86"/>
        <v/>
      </c>
      <c r="R269" s="18" t="str">
        <f t="shared" si="91"/>
        <v/>
      </c>
      <c r="S269" s="18" t="str">
        <f t="shared" si="91"/>
        <v/>
      </c>
      <c r="T269" s="18">
        <f t="shared" si="91"/>
        <v>8</v>
      </c>
    </row>
    <row r="270" spans="1:20" s="22" customFormat="1" ht="9.75" customHeight="1" x14ac:dyDescent="0.2">
      <c r="A270" s="28"/>
      <c r="B270" s="51"/>
      <c r="C270" s="156"/>
      <c r="D270" s="78" t="str">
        <f>IF($Y$3="ja",UPPER(C270),"O")</f>
        <v>O</v>
      </c>
      <c r="E270" s="23"/>
      <c r="F270" s="155"/>
      <c r="G270" s="184"/>
      <c r="H270" s="39"/>
      <c r="I270" s="39"/>
      <c r="J270" s="23"/>
      <c r="K270" s="37"/>
      <c r="L270" s="38">
        <f>IF(OR(D270="",F270=""),0,IFERROR(ROUNDDOWN(H270*I270,2),0))</f>
        <v>0</v>
      </c>
      <c r="M270" s="38">
        <f>ROUNDDOWN($Y$6*$L270,2)</f>
        <v>0</v>
      </c>
      <c r="N270" s="38"/>
      <c r="O270" s="38"/>
      <c r="P270" s="38"/>
      <c r="Q270" s="38"/>
      <c r="R270" s="37"/>
      <c r="S270" s="37"/>
      <c r="T270" s="37"/>
    </row>
    <row r="271" spans="1:20" ht="9.75" customHeight="1" x14ac:dyDescent="0.2">
      <c r="A271" s="29"/>
      <c r="B271" s="52"/>
      <c r="C271" s="157"/>
      <c r="D271" s="79" t="str">
        <f t="shared" ref="D271:D297" si="92">IF($Y$3="ja",IF(UPPER(C271)="",D270,UPPER(C271)),"O")</f>
        <v>O</v>
      </c>
      <c r="E271" s="58" t="str">
        <f>IF(A256=A206,"Übertrag","")</f>
        <v>Übertrag</v>
      </c>
      <c r="F271" s="155"/>
      <c r="G271" s="184"/>
      <c r="H271" s="39"/>
      <c r="I271" s="39"/>
      <c r="J271" s="24"/>
      <c r="K271" s="39">
        <f>IF(E271="Übertrag",IF(K248=0,0,K248),0)</f>
        <v>0</v>
      </c>
      <c r="L271" s="38">
        <f>IF(E271="Übertrag",IF(L248=0,0,L248),IF(OR(D271="",F271=""),0,IFERROR(ROUNDDOWN(H271*I271,2),0)))</f>
        <v>0</v>
      </c>
      <c r="M271" s="39">
        <f>IF(E271="Übertrag",IF(M248=0,0,M248),ROUNDDOWN($Y$6*$L271,2))</f>
        <v>0</v>
      </c>
      <c r="N271" s="39">
        <f>IF(E271="Übertrag",IF(N248=0,0,N248),0)</f>
        <v>0</v>
      </c>
      <c r="O271" s="39">
        <f>IF(E271="Übertrag",IF(O248=0,0,O248),0)</f>
        <v>0</v>
      </c>
      <c r="P271" s="39">
        <f>IF(E271="Übertrag",IF(P248=0,0,P248),0)</f>
        <v>0</v>
      </c>
      <c r="Q271" s="39">
        <f>IF(E271="Übertrag",IF(Q248=0,0,Q248),0)</f>
        <v>0</v>
      </c>
      <c r="R271" s="39">
        <f>IF(E271="Übertrag",IF(R248=0,0,R248),0)</f>
        <v>0</v>
      </c>
      <c r="S271" s="39">
        <f>IF(E271="Übertrag",IF(S248=0,0,S248),0)</f>
        <v>0</v>
      </c>
      <c r="T271" s="39">
        <f>IF(E271="Übertrag",IF(T248=0,0,T248),0)</f>
        <v>0</v>
      </c>
    </row>
    <row r="272" spans="1:20" ht="9.75" customHeight="1" x14ac:dyDescent="0.2">
      <c r="A272" s="29"/>
      <c r="B272" s="52"/>
      <c r="C272" s="157"/>
      <c r="D272" s="79" t="str">
        <f t="shared" si="92"/>
        <v>O</v>
      </c>
      <c r="E272" s="24"/>
      <c r="F272" s="155"/>
      <c r="G272" s="184"/>
      <c r="H272" s="39"/>
      <c r="I272" s="39"/>
      <c r="J272" s="24"/>
      <c r="K272" s="39"/>
      <c r="L272" s="38">
        <f t="shared" ref="L272:L297" si="93">IF(OR(D272="",F272=""),0,IFERROR(ROUNDDOWN(H272*I272,2),0))</f>
        <v>0</v>
      </c>
      <c r="M272" s="38">
        <f t="shared" ref="M272:M297" si="94">ROUNDDOWN($Y$6*$L272,2)</f>
        <v>0</v>
      </c>
      <c r="N272" s="38"/>
      <c r="O272" s="38"/>
      <c r="P272" s="38"/>
      <c r="Q272" s="38"/>
      <c r="R272" s="39"/>
      <c r="S272" s="39"/>
      <c r="T272" s="39"/>
    </row>
    <row r="273" spans="1:20" ht="9.75" customHeight="1" x14ac:dyDescent="0.2">
      <c r="A273" s="29"/>
      <c r="B273" s="52"/>
      <c r="C273" s="157"/>
      <c r="D273" s="79" t="str">
        <f t="shared" si="92"/>
        <v>O</v>
      </c>
      <c r="E273" s="24"/>
      <c r="F273" s="155"/>
      <c r="G273" s="184"/>
      <c r="H273" s="39"/>
      <c r="I273" s="39"/>
      <c r="J273" s="24"/>
      <c r="K273" s="39"/>
      <c r="L273" s="38">
        <f t="shared" si="93"/>
        <v>0</v>
      </c>
      <c r="M273" s="38">
        <f t="shared" si="94"/>
        <v>0</v>
      </c>
      <c r="N273" s="38"/>
      <c r="O273" s="38"/>
      <c r="P273" s="38"/>
      <c r="Q273" s="38"/>
      <c r="R273" s="39"/>
      <c r="S273" s="39"/>
      <c r="T273" s="39"/>
    </row>
    <row r="274" spans="1:20" ht="9.75" customHeight="1" x14ac:dyDescent="0.2">
      <c r="A274" s="29"/>
      <c r="B274" s="52"/>
      <c r="C274" s="157"/>
      <c r="D274" s="79" t="str">
        <f t="shared" si="92"/>
        <v>O</v>
      </c>
      <c r="E274" s="24"/>
      <c r="F274" s="155"/>
      <c r="G274" s="184"/>
      <c r="H274" s="39"/>
      <c r="I274" s="39"/>
      <c r="J274" s="24"/>
      <c r="K274" s="39"/>
      <c r="L274" s="38">
        <f t="shared" si="93"/>
        <v>0</v>
      </c>
      <c r="M274" s="38">
        <f t="shared" si="94"/>
        <v>0</v>
      </c>
      <c r="N274" s="38"/>
      <c r="O274" s="38"/>
      <c r="P274" s="38"/>
      <c r="Q274" s="38"/>
      <c r="R274" s="39"/>
      <c r="S274" s="39"/>
      <c r="T274" s="39"/>
    </row>
    <row r="275" spans="1:20" ht="9.75" customHeight="1" x14ac:dyDescent="0.2">
      <c r="A275" s="29"/>
      <c r="B275" s="52"/>
      <c r="C275" s="157"/>
      <c r="D275" s="79" t="str">
        <f t="shared" si="92"/>
        <v>O</v>
      </c>
      <c r="E275" s="24"/>
      <c r="F275" s="155"/>
      <c r="G275" s="184"/>
      <c r="H275" s="39"/>
      <c r="I275" s="39"/>
      <c r="J275" s="24"/>
      <c r="K275" s="39"/>
      <c r="L275" s="38">
        <f t="shared" si="93"/>
        <v>0</v>
      </c>
      <c r="M275" s="38">
        <f t="shared" si="94"/>
        <v>0</v>
      </c>
      <c r="N275" s="38"/>
      <c r="O275" s="38"/>
      <c r="P275" s="38"/>
      <c r="Q275" s="38"/>
      <c r="R275" s="39"/>
      <c r="S275" s="39"/>
      <c r="T275" s="39"/>
    </row>
    <row r="276" spans="1:20" ht="9.75" customHeight="1" x14ac:dyDescent="0.2">
      <c r="A276" s="29"/>
      <c r="B276" s="52"/>
      <c r="C276" s="157"/>
      <c r="D276" s="79" t="str">
        <f t="shared" si="92"/>
        <v>O</v>
      </c>
      <c r="E276" s="24"/>
      <c r="F276" s="155"/>
      <c r="G276" s="184"/>
      <c r="H276" s="39"/>
      <c r="I276" s="39"/>
      <c r="J276" s="24"/>
      <c r="K276" s="39"/>
      <c r="L276" s="38">
        <f t="shared" si="93"/>
        <v>0</v>
      </c>
      <c r="M276" s="38">
        <f t="shared" si="94"/>
        <v>0</v>
      </c>
      <c r="N276" s="38"/>
      <c r="O276" s="38"/>
      <c r="P276" s="38"/>
      <c r="Q276" s="38"/>
      <c r="R276" s="39"/>
      <c r="S276" s="39"/>
      <c r="T276" s="39"/>
    </row>
    <row r="277" spans="1:20" ht="9.75" customHeight="1" x14ac:dyDescent="0.2">
      <c r="A277" s="29"/>
      <c r="B277" s="52"/>
      <c r="C277" s="157"/>
      <c r="D277" s="79" t="str">
        <f t="shared" si="92"/>
        <v>O</v>
      </c>
      <c r="E277" s="24"/>
      <c r="F277" s="155"/>
      <c r="G277" s="184"/>
      <c r="H277" s="39"/>
      <c r="I277" s="39"/>
      <c r="J277" s="24"/>
      <c r="K277" s="39"/>
      <c r="L277" s="38">
        <f t="shared" si="93"/>
        <v>0</v>
      </c>
      <c r="M277" s="38">
        <f t="shared" si="94"/>
        <v>0</v>
      </c>
      <c r="N277" s="38"/>
      <c r="O277" s="38"/>
      <c r="P277" s="38"/>
      <c r="Q277" s="38"/>
      <c r="R277" s="39"/>
      <c r="S277" s="39"/>
      <c r="T277" s="39"/>
    </row>
    <row r="278" spans="1:20" ht="9.75" customHeight="1" x14ac:dyDescent="0.2">
      <c r="A278" s="29"/>
      <c r="B278" s="52"/>
      <c r="C278" s="157"/>
      <c r="D278" s="79" t="str">
        <f t="shared" si="92"/>
        <v>O</v>
      </c>
      <c r="E278" s="24"/>
      <c r="F278" s="155"/>
      <c r="G278" s="184"/>
      <c r="H278" s="39"/>
      <c r="I278" s="39"/>
      <c r="J278" s="24"/>
      <c r="K278" s="39"/>
      <c r="L278" s="38">
        <f t="shared" si="93"/>
        <v>0</v>
      </c>
      <c r="M278" s="38">
        <f t="shared" si="94"/>
        <v>0</v>
      </c>
      <c r="N278" s="38"/>
      <c r="O278" s="38"/>
      <c r="P278" s="38"/>
      <c r="Q278" s="38"/>
      <c r="R278" s="39"/>
      <c r="S278" s="39"/>
      <c r="T278" s="39"/>
    </row>
    <row r="279" spans="1:20" ht="9.75" customHeight="1" x14ac:dyDescent="0.2">
      <c r="A279" s="29"/>
      <c r="B279" s="52"/>
      <c r="C279" s="157"/>
      <c r="D279" s="79" t="str">
        <f t="shared" si="92"/>
        <v>O</v>
      </c>
      <c r="E279" s="24"/>
      <c r="F279" s="155"/>
      <c r="G279" s="184"/>
      <c r="H279" s="39"/>
      <c r="I279" s="39"/>
      <c r="J279" s="24"/>
      <c r="K279" s="39"/>
      <c r="L279" s="38">
        <f t="shared" si="93"/>
        <v>0</v>
      </c>
      <c r="M279" s="38">
        <f t="shared" si="94"/>
        <v>0</v>
      </c>
      <c r="N279" s="38"/>
      <c r="O279" s="38"/>
      <c r="P279" s="38"/>
      <c r="Q279" s="38"/>
      <c r="R279" s="39"/>
      <c r="S279" s="39"/>
      <c r="T279" s="39"/>
    </row>
    <row r="280" spans="1:20" ht="9.75" customHeight="1" x14ac:dyDescent="0.2">
      <c r="A280" s="29"/>
      <c r="B280" s="52"/>
      <c r="C280" s="157"/>
      <c r="D280" s="79" t="str">
        <f t="shared" si="92"/>
        <v>O</v>
      </c>
      <c r="E280" s="24"/>
      <c r="F280" s="155"/>
      <c r="G280" s="184"/>
      <c r="H280" s="39"/>
      <c r="I280" s="39"/>
      <c r="J280" s="24"/>
      <c r="K280" s="39"/>
      <c r="L280" s="38">
        <f t="shared" si="93"/>
        <v>0</v>
      </c>
      <c r="M280" s="38">
        <f t="shared" si="94"/>
        <v>0</v>
      </c>
      <c r="N280" s="38"/>
      <c r="O280" s="38"/>
      <c r="P280" s="38"/>
      <c r="Q280" s="38"/>
      <c r="R280" s="39"/>
      <c r="S280" s="39"/>
      <c r="T280" s="39"/>
    </row>
    <row r="281" spans="1:20" ht="9.75" customHeight="1" x14ac:dyDescent="0.2">
      <c r="A281" s="29"/>
      <c r="B281" s="52"/>
      <c r="C281" s="157"/>
      <c r="D281" s="79" t="str">
        <f t="shared" si="92"/>
        <v>O</v>
      </c>
      <c r="E281" s="24"/>
      <c r="F281" s="155"/>
      <c r="G281" s="184"/>
      <c r="H281" s="39"/>
      <c r="I281" s="39"/>
      <c r="J281" s="24"/>
      <c r="K281" s="39"/>
      <c r="L281" s="38">
        <f t="shared" si="93"/>
        <v>0</v>
      </c>
      <c r="M281" s="38">
        <f t="shared" si="94"/>
        <v>0</v>
      </c>
      <c r="N281" s="38"/>
      <c r="O281" s="38"/>
      <c r="P281" s="38"/>
      <c r="Q281" s="38"/>
      <c r="R281" s="39"/>
      <c r="S281" s="39"/>
      <c r="T281" s="39"/>
    </row>
    <row r="282" spans="1:20" ht="9.75" customHeight="1" x14ac:dyDescent="0.2">
      <c r="A282" s="29"/>
      <c r="B282" s="52"/>
      <c r="C282" s="157"/>
      <c r="D282" s="79" t="str">
        <f t="shared" si="92"/>
        <v>O</v>
      </c>
      <c r="E282" s="24"/>
      <c r="F282" s="155"/>
      <c r="G282" s="184"/>
      <c r="H282" s="39"/>
      <c r="I282" s="39"/>
      <c r="J282" s="24"/>
      <c r="K282" s="39"/>
      <c r="L282" s="38">
        <f t="shared" si="93"/>
        <v>0</v>
      </c>
      <c r="M282" s="38">
        <f t="shared" si="94"/>
        <v>0</v>
      </c>
      <c r="N282" s="38"/>
      <c r="O282" s="38"/>
      <c r="P282" s="38"/>
      <c r="Q282" s="38"/>
      <c r="R282" s="39"/>
      <c r="S282" s="39"/>
      <c r="T282" s="39"/>
    </row>
    <row r="283" spans="1:20" ht="9.75" customHeight="1" x14ac:dyDescent="0.2">
      <c r="A283" s="29"/>
      <c r="B283" s="52"/>
      <c r="C283" s="157"/>
      <c r="D283" s="79" t="str">
        <f t="shared" si="92"/>
        <v>O</v>
      </c>
      <c r="E283" s="24"/>
      <c r="F283" s="155"/>
      <c r="G283" s="184"/>
      <c r="H283" s="39"/>
      <c r="I283" s="39"/>
      <c r="J283" s="24"/>
      <c r="K283" s="39"/>
      <c r="L283" s="38">
        <f t="shared" si="93"/>
        <v>0</v>
      </c>
      <c r="M283" s="38">
        <f t="shared" si="94"/>
        <v>0</v>
      </c>
      <c r="N283" s="38"/>
      <c r="O283" s="38"/>
      <c r="P283" s="38"/>
      <c r="Q283" s="38"/>
      <c r="R283" s="39"/>
      <c r="S283" s="39"/>
      <c r="T283" s="39"/>
    </row>
    <row r="284" spans="1:20" ht="9.75" customHeight="1" x14ac:dyDescent="0.2">
      <c r="A284" s="29"/>
      <c r="B284" s="52"/>
      <c r="C284" s="157"/>
      <c r="D284" s="79" t="str">
        <f t="shared" si="92"/>
        <v>O</v>
      </c>
      <c r="E284" s="24"/>
      <c r="F284" s="155"/>
      <c r="G284" s="184"/>
      <c r="H284" s="39"/>
      <c r="I284" s="39"/>
      <c r="J284" s="24"/>
      <c r="K284" s="39"/>
      <c r="L284" s="38">
        <f t="shared" si="93"/>
        <v>0</v>
      </c>
      <c r="M284" s="38">
        <f t="shared" si="94"/>
        <v>0</v>
      </c>
      <c r="N284" s="38"/>
      <c r="O284" s="38"/>
      <c r="P284" s="38"/>
      <c r="Q284" s="38"/>
      <c r="R284" s="39"/>
      <c r="S284" s="39"/>
      <c r="T284" s="39"/>
    </row>
    <row r="285" spans="1:20" ht="9.75" customHeight="1" x14ac:dyDescent="0.2">
      <c r="A285" s="29"/>
      <c r="B285" s="52"/>
      <c r="C285" s="157"/>
      <c r="D285" s="79" t="str">
        <f t="shared" si="92"/>
        <v>O</v>
      </c>
      <c r="E285" s="24"/>
      <c r="F285" s="155"/>
      <c r="G285" s="184"/>
      <c r="H285" s="39"/>
      <c r="I285" s="39"/>
      <c r="J285" s="24"/>
      <c r="K285" s="39"/>
      <c r="L285" s="38">
        <f t="shared" si="93"/>
        <v>0</v>
      </c>
      <c r="M285" s="38">
        <f t="shared" si="94"/>
        <v>0</v>
      </c>
      <c r="N285" s="38"/>
      <c r="O285" s="38"/>
      <c r="P285" s="38"/>
      <c r="Q285" s="38"/>
      <c r="R285" s="39"/>
      <c r="S285" s="39"/>
      <c r="T285" s="39"/>
    </row>
    <row r="286" spans="1:20" ht="9.75" customHeight="1" x14ac:dyDescent="0.2">
      <c r="A286" s="29"/>
      <c r="B286" s="52"/>
      <c r="C286" s="157"/>
      <c r="D286" s="79" t="str">
        <f t="shared" si="92"/>
        <v>O</v>
      </c>
      <c r="E286" s="24"/>
      <c r="F286" s="155"/>
      <c r="G286" s="184"/>
      <c r="H286" s="39"/>
      <c r="I286" s="39"/>
      <c r="J286" s="24"/>
      <c r="K286" s="39"/>
      <c r="L286" s="38">
        <f t="shared" si="93"/>
        <v>0</v>
      </c>
      <c r="M286" s="38">
        <f t="shared" si="94"/>
        <v>0</v>
      </c>
      <c r="N286" s="38"/>
      <c r="O286" s="38"/>
      <c r="P286" s="38"/>
      <c r="Q286" s="38"/>
      <c r="R286" s="39"/>
      <c r="S286" s="39"/>
      <c r="T286" s="39"/>
    </row>
    <row r="287" spans="1:20" ht="9.75" customHeight="1" x14ac:dyDescent="0.2">
      <c r="A287" s="29"/>
      <c r="B287" s="52"/>
      <c r="C287" s="157"/>
      <c r="D287" s="79" t="str">
        <f t="shared" si="92"/>
        <v>O</v>
      </c>
      <c r="E287" s="24"/>
      <c r="F287" s="155"/>
      <c r="G287" s="184"/>
      <c r="H287" s="39"/>
      <c r="I287" s="39"/>
      <c r="J287" s="24"/>
      <c r="K287" s="39"/>
      <c r="L287" s="38">
        <f t="shared" si="93"/>
        <v>0</v>
      </c>
      <c r="M287" s="38">
        <f t="shared" si="94"/>
        <v>0</v>
      </c>
      <c r="N287" s="38"/>
      <c r="O287" s="38"/>
      <c r="P287" s="38"/>
      <c r="Q287" s="38"/>
      <c r="R287" s="39"/>
      <c r="S287" s="39"/>
      <c r="T287" s="39"/>
    </row>
    <row r="288" spans="1:20" ht="9.75" customHeight="1" x14ac:dyDescent="0.2">
      <c r="A288" s="29"/>
      <c r="B288" s="52"/>
      <c r="C288" s="157"/>
      <c r="D288" s="79" t="str">
        <f t="shared" si="92"/>
        <v>O</v>
      </c>
      <c r="E288" s="24"/>
      <c r="F288" s="155"/>
      <c r="G288" s="184"/>
      <c r="H288" s="39"/>
      <c r="I288" s="39"/>
      <c r="J288" s="24"/>
      <c r="K288" s="39"/>
      <c r="L288" s="38">
        <f t="shared" si="93"/>
        <v>0</v>
      </c>
      <c r="M288" s="38">
        <f t="shared" si="94"/>
        <v>0</v>
      </c>
      <c r="N288" s="38"/>
      <c r="O288" s="38"/>
      <c r="P288" s="38"/>
      <c r="Q288" s="38"/>
      <c r="R288" s="39"/>
      <c r="S288" s="39"/>
      <c r="T288" s="39"/>
    </row>
    <row r="289" spans="1:24" ht="9.75" customHeight="1" x14ac:dyDescent="0.2">
      <c r="A289" s="29"/>
      <c r="B289" s="52"/>
      <c r="C289" s="157"/>
      <c r="D289" s="79" t="str">
        <f t="shared" si="92"/>
        <v>O</v>
      </c>
      <c r="E289" s="24"/>
      <c r="F289" s="155"/>
      <c r="G289" s="184"/>
      <c r="H289" s="39"/>
      <c r="I289" s="39"/>
      <c r="J289" s="24"/>
      <c r="K289" s="39"/>
      <c r="L289" s="38">
        <f t="shared" si="93"/>
        <v>0</v>
      </c>
      <c r="M289" s="38">
        <f t="shared" si="94"/>
        <v>0</v>
      </c>
      <c r="N289" s="38"/>
      <c r="O289" s="38"/>
      <c r="P289" s="38"/>
      <c r="Q289" s="38"/>
      <c r="R289" s="39"/>
      <c r="S289" s="39"/>
      <c r="T289" s="39"/>
    </row>
    <row r="290" spans="1:24" ht="9.75" customHeight="1" x14ac:dyDescent="0.2">
      <c r="A290" s="29"/>
      <c r="B290" s="52"/>
      <c r="C290" s="157"/>
      <c r="D290" s="79" t="str">
        <f t="shared" si="92"/>
        <v>O</v>
      </c>
      <c r="E290" s="24"/>
      <c r="F290" s="155"/>
      <c r="G290" s="184"/>
      <c r="H290" s="39"/>
      <c r="I290" s="39"/>
      <c r="J290" s="24"/>
      <c r="K290" s="39"/>
      <c r="L290" s="38">
        <f t="shared" si="93"/>
        <v>0</v>
      </c>
      <c r="M290" s="38">
        <f t="shared" si="94"/>
        <v>0</v>
      </c>
      <c r="N290" s="38"/>
      <c r="O290" s="38"/>
      <c r="P290" s="38"/>
      <c r="Q290" s="38"/>
      <c r="R290" s="39"/>
      <c r="S290" s="39"/>
      <c r="T290" s="39"/>
    </row>
    <row r="291" spans="1:24" ht="9.75" customHeight="1" x14ac:dyDescent="0.2">
      <c r="A291" s="29"/>
      <c r="B291" s="52"/>
      <c r="C291" s="157"/>
      <c r="D291" s="79" t="str">
        <f t="shared" si="92"/>
        <v>O</v>
      </c>
      <c r="E291" s="24"/>
      <c r="F291" s="155"/>
      <c r="G291" s="184"/>
      <c r="H291" s="39"/>
      <c r="I291" s="39"/>
      <c r="J291" s="24"/>
      <c r="K291" s="39"/>
      <c r="L291" s="38">
        <f t="shared" si="93"/>
        <v>0</v>
      </c>
      <c r="M291" s="38">
        <f t="shared" si="94"/>
        <v>0</v>
      </c>
      <c r="N291" s="38"/>
      <c r="O291" s="38"/>
      <c r="P291" s="38"/>
      <c r="Q291" s="38"/>
      <c r="R291" s="39"/>
      <c r="S291" s="39"/>
      <c r="T291" s="39"/>
    </row>
    <row r="292" spans="1:24" ht="9.75" customHeight="1" x14ac:dyDescent="0.2">
      <c r="A292" s="29"/>
      <c r="B292" s="52"/>
      <c r="C292" s="157"/>
      <c r="D292" s="79" t="str">
        <f t="shared" si="92"/>
        <v>O</v>
      </c>
      <c r="E292" s="24"/>
      <c r="F292" s="155"/>
      <c r="G292" s="184"/>
      <c r="H292" s="39"/>
      <c r="I292" s="39"/>
      <c r="J292" s="24"/>
      <c r="K292" s="39"/>
      <c r="L292" s="38">
        <f t="shared" si="93"/>
        <v>0</v>
      </c>
      <c r="M292" s="38">
        <f t="shared" si="94"/>
        <v>0</v>
      </c>
      <c r="N292" s="38"/>
      <c r="O292" s="38"/>
      <c r="P292" s="38"/>
      <c r="Q292" s="38"/>
      <c r="R292" s="39"/>
      <c r="S292" s="39"/>
      <c r="T292" s="39"/>
    </row>
    <row r="293" spans="1:24" ht="9.75" customHeight="1" x14ac:dyDescent="0.2">
      <c r="A293" s="29"/>
      <c r="B293" s="52"/>
      <c r="C293" s="157"/>
      <c r="D293" s="79" t="str">
        <f t="shared" si="92"/>
        <v>O</v>
      </c>
      <c r="E293" s="24"/>
      <c r="F293" s="155"/>
      <c r="G293" s="184"/>
      <c r="H293" s="39"/>
      <c r="I293" s="39"/>
      <c r="J293" s="24"/>
      <c r="K293" s="39"/>
      <c r="L293" s="38">
        <f t="shared" si="93"/>
        <v>0</v>
      </c>
      <c r="M293" s="38">
        <f t="shared" si="94"/>
        <v>0</v>
      </c>
      <c r="N293" s="38"/>
      <c r="O293" s="38"/>
      <c r="P293" s="38"/>
      <c r="Q293" s="38"/>
      <c r="R293" s="39"/>
      <c r="S293" s="39"/>
      <c r="T293" s="39"/>
    </row>
    <row r="294" spans="1:24" ht="9.75" customHeight="1" x14ac:dyDescent="0.2">
      <c r="A294" s="29"/>
      <c r="B294" s="52"/>
      <c r="C294" s="157"/>
      <c r="D294" s="79" t="str">
        <f t="shared" si="92"/>
        <v>O</v>
      </c>
      <c r="E294" s="24"/>
      <c r="F294" s="155"/>
      <c r="G294" s="184"/>
      <c r="H294" s="39"/>
      <c r="I294" s="39"/>
      <c r="J294" s="24"/>
      <c r="K294" s="39"/>
      <c r="L294" s="38">
        <f t="shared" si="93"/>
        <v>0</v>
      </c>
      <c r="M294" s="38">
        <f t="shared" si="94"/>
        <v>0</v>
      </c>
      <c r="N294" s="38"/>
      <c r="O294" s="38"/>
      <c r="P294" s="38"/>
      <c r="Q294" s="38"/>
      <c r="R294" s="39"/>
      <c r="S294" s="39"/>
      <c r="T294" s="39"/>
    </row>
    <row r="295" spans="1:24" ht="9.75" customHeight="1" x14ac:dyDescent="0.2">
      <c r="A295" s="29"/>
      <c r="B295" s="52"/>
      <c r="C295" s="157"/>
      <c r="D295" s="79" t="str">
        <f t="shared" si="92"/>
        <v>O</v>
      </c>
      <c r="E295" s="24"/>
      <c r="F295" s="155"/>
      <c r="G295" s="184"/>
      <c r="H295" s="39"/>
      <c r="I295" s="39"/>
      <c r="J295" s="24"/>
      <c r="K295" s="39"/>
      <c r="L295" s="38">
        <f t="shared" si="93"/>
        <v>0</v>
      </c>
      <c r="M295" s="38">
        <f t="shared" si="94"/>
        <v>0</v>
      </c>
      <c r="N295" s="38"/>
      <c r="O295" s="38"/>
      <c r="P295" s="38"/>
      <c r="Q295" s="38"/>
      <c r="R295" s="39"/>
      <c r="S295" s="39"/>
      <c r="T295" s="39"/>
    </row>
    <row r="296" spans="1:24" ht="9.75" customHeight="1" x14ac:dyDescent="0.2">
      <c r="A296" s="29"/>
      <c r="B296" s="52"/>
      <c r="C296" s="157"/>
      <c r="D296" s="79" t="str">
        <f t="shared" si="92"/>
        <v>O</v>
      </c>
      <c r="E296" s="24"/>
      <c r="F296" s="155"/>
      <c r="G296" s="184"/>
      <c r="H296" s="39"/>
      <c r="I296" s="39"/>
      <c r="J296" s="24"/>
      <c r="K296" s="39"/>
      <c r="L296" s="38">
        <f t="shared" si="93"/>
        <v>0</v>
      </c>
      <c r="M296" s="38">
        <f t="shared" si="94"/>
        <v>0</v>
      </c>
      <c r="N296" s="38"/>
      <c r="O296" s="38"/>
      <c r="P296" s="38"/>
      <c r="Q296" s="38"/>
      <c r="R296" s="39"/>
      <c r="S296" s="39"/>
      <c r="T296" s="39"/>
      <c r="U296" s="267" t="str">
        <f>U246</f>
        <v xml:space="preserve"> </v>
      </c>
    </row>
    <row r="297" spans="1:24" ht="9.75" customHeight="1" x14ac:dyDescent="0.2">
      <c r="A297" s="30"/>
      <c r="B297" s="53"/>
      <c r="C297" s="158"/>
      <c r="D297" s="80" t="str">
        <f t="shared" si="92"/>
        <v>O</v>
      </c>
      <c r="E297" s="25"/>
      <c r="F297" s="155"/>
      <c r="G297" s="184"/>
      <c r="H297" s="40"/>
      <c r="I297" s="39"/>
      <c r="J297" s="25"/>
      <c r="K297" s="40"/>
      <c r="L297" s="38">
        <f t="shared" si="93"/>
        <v>0</v>
      </c>
      <c r="M297" s="38">
        <f t="shared" si="94"/>
        <v>0</v>
      </c>
      <c r="N297" s="38"/>
      <c r="O297" s="38"/>
      <c r="P297" s="38"/>
      <c r="Q297" s="38"/>
      <c r="R297" s="40"/>
      <c r="S297" s="40"/>
      <c r="T297" s="40"/>
      <c r="U297" s="267"/>
    </row>
    <row r="298" spans="1:24" ht="9.75" customHeight="1" x14ac:dyDescent="0.2">
      <c r="A298" s="188" t="str">
        <f>IF(A248&lt;&gt;"",A248,"")</f>
        <v/>
      </c>
      <c r="B298" s="125"/>
      <c r="C298" s="125"/>
      <c r="D298" s="125"/>
      <c r="E298" s="125"/>
      <c r="F298" s="129"/>
      <c r="G298" s="129" t="str">
        <f>G248</f>
        <v>Summe</v>
      </c>
      <c r="H298" s="129"/>
      <c r="I298" s="130"/>
      <c r="J298" s="20" t="str">
        <f>J248</f>
        <v xml:space="preserve"> Summe</v>
      </c>
      <c r="K298" s="41">
        <f t="shared" ref="K298:T298" si="95">SUM(K270:K297)</f>
        <v>0</v>
      </c>
      <c r="L298" s="41">
        <f t="shared" si="95"/>
        <v>0</v>
      </c>
      <c r="M298" s="41">
        <f t="shared" si="95"/>
        <v>0</v>
      </c>
      <c r="N298" s="41">
        <f>SUM(N270:N297)</f>
        <v>0</v>
      </c>
      <c r="O298" s="41">
        <f>SUM(O270:O297)</f>
        <v>0</v>
      </c>
      <c r="P298" s="41">
        <f>SUM(P270:P297)</f>
        <v>0</v>
      </c>
      <c r="Q298" s="41">
        <f>SUM(Q270:Q297)</f>
        <v>0</v>
      </c>
      <c r="R298" s="41">
        <f t="shared" si="95"/>
        <v>0</v>
      </c>
      <c r="S298" s="41">
        <f t="shared" si="95"/>
        <v>0</v>
      </c>
      <c r="T298" s="41">
        <f t="shared" si="95"/>
        <v>0</v>
      </c>
      <c r="U298" s="267"/>
    </row>
    <row r="299" spans="1:24" ht="9.75" customHeight="1" x14ac:dyDescent="0.2">
      <c r="A299" s="9"/>
      <c r="B299" s="9"/>
      <c r="C299" s="9"/>
      <c r="D299" s="9"/>
      <c r="E299" s="8"/>
      <c r="F299" s="131"/>
      <c r="G299" s="131" t="str">
        <f>G249</f>
        <v>Gemeinkosten 25% pauschal</v>
      </c>
      <c r="H299" s="131"/>
      <c r="I299" s="132"/>
      <c r="J299" s="20" t="str">
        <f>J249</f>
        <v xml:space="preserve"> Gemeinkosten 25% pauschal</v>
      </c>
      <c r="K299" s="42"/>
      <c r="L299" s="41">
        <f>ROUNDDOWN(L298*$Y$6,2)</f>
        <v>0</v>
      </c>
      <c r="M299" s="42"/>
      <c r="N299" s="42"/>
      <c r="O299" s="42"/>
      <c r="P299" s="42"/>
      <c r="Q299" s="42"/>
      <c r="R299" s="42"/>
      <c r="S299" s="42"/>
      <c r="T299" s="42"/>
      <c r="U299" s="267"/>
    </row>
    <row r="300" spans="1:24" ht="9.75" customHeight="1" x14ac:dyDescent="0.2">
      <c r="A300" s="128" t="str">
        <f>A250</f>
        <v>Bitte verwenden Sie für jedes Jahr ein extra Blatt.</v>
      </c>
      <c r="B300" s="7"/>
      <c r="C300" s="7"/>
      <c r="D300" s="7"/>
      <c r="E300" s="8"/>
      <c r="F300" s="131"/>
      <c r="G300" s="131" t="str">
        <f>G250</f>
        <v>GESAMTKOSTEN</v>
      </c>
      <c r="H300" s="131"/>
      <c r="I300" s="132"/>
      <c r="J300" s="20" t="str">
        <f>J250</f>
        <v xml:space="preserve"> GESAMTKOSTEN</v>
      </c>
      <c r="K300" s="41">
        <f>K298</f>
        <v>0</v>
      </c>
      <c r="L300" s="41">
        <f>L298+L299</f>
        <v>0</v>
      </c>
      <c r="M300" s="41"/>
      <c r="N300" s="41">
        <f t="shared" ref="N300:T300" si="96">N298</f>
        <v>0</v>
      </c>
      <c r="O300" s="41">
        <f t="shared" si="96"/>
        <v>0</v>
      </c>
      <c r="P300" s="41">
        <f t="shared" si="96"/>
        <v>0</v>
      </c>
      <c r="Q300" s="41">
        <f t="shared" si="96"/>
        <v>0</v>
      </c>
      <c r="R300" s="41">
        <f t="shared" si="96"/>
        <v>0</v>
      </c>
      <c r="S300" s="41">
        <f t="shared" si="96"/>
        <v>0</v>
      </c>
      <c r="T300" s="41">
        <f t="shared" si="96"/>
        <v>0</v>
      </c>
      <c r="U300" s="267"/>
    </row>
    <row r="301" spans="1:24" ht="9.75" customHeight="1" x14ac:dyDescent="0.2">
      <c r="A301" s="7"/>
      <c r="B301" s="7"/>
      <c r="C301" s="7"/>
      <c r="D301" s="7"/>
      <c r="E301" s="8"/>
      <c r="F301" s="8"/>
      <c r="G301" s="8"/>
      <c r="H301" s="8"/>
      <c r="I301" s="8"/>
      <c r="J301" s="21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V301" s="34"/>
      <c r="W301" s="34"/>
      <c r="X301" s="34"/>
    </row>
    <row r="302" spans="1:24" ht="9.75" customHeight="1" x14ac:dyDescent="0.2">
      <c r="A302" s="127" t="str">
        <f>A252</f>
        <v>Arbeits-, Zeit- und Ausgabenplan (Durchführbarkeitsstudien)</v>
      </c>
      <c r="B302" s="7"/>
      <c r="C302" s="7"/>
      <c r="D302" s="7"/>
      <c r="E302" s="8"/>
      <c r="F302" s="8"/>
      <c r="G302" s="8"/>
      <c r="H302" s="8"/>
      <c r="I302" s="8"/>
      <c r="J302" s="8"/>
      <c r="K302" s="255" t="str">
        <f>K252</f>
        <v>BN: ______________________</v>
      </c>
      <c r="L302" s="255"/>
      <c r="M302" s="255"/>
      <c r="N302" s="255"/>
      <c r="O302" s="255"/>
      <c r="P302" s="255"/>
      <c r="Q302" s="255"/>
      <c r="R302" s="255"/>
      <c r="S302" s="255"/>
      <c r="T302" s="255"/>
    </row>
    <row r="303" spans="1:24" ht="9.75" customHeight="1" x14ac:dyDescent="0.2">
      <c r="A303" s="7"/>
      <c r="B303" s="7"/>
      <c r="C303" s="7"/>
      <c r="D303" s="7"/>
      <c r="E303" s="124"/>
      <c r="F303" s="8"/>
      <c r="G303" s="8"/>
      <c r="H303" s="8"/>
      <c r="I303" s="8"/>
      <c r="J303" s="8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</row>
    <row r="304" spans="1:24" ht="9.75" customHeight="1" x14ac:dyDescent="0.2">
      <c r="A304" s="9"/>
      <c r="B304" s="9"/>
      <c r="C304" s="9"/>
      <c r="D304" s="9"/>
      <c r="E304" s="124"/>
      <c r="F304" s="8" t="str">
        <f>F254</f>
        <v/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 ht="9.75" customHeight="1" x14ac:dyDescent="0.2">
      <c r="A305" s="253" t="str">
        <f>A255</f>
        <v>Jahr</v>
      </c>
      <c r="B305" s="254"/>
      <c r="C305" s="46"/>
      <c r="D305" s="13" t="b">
        <f>IF(OR(VALUE(ROW(L350))&lt;&gt;(T306*50),VALUE(COLUMN(T350))&lt;&gt;IF(ISBLANK($V$72),IF(ISBLANK($V$72),IF(AND($Y$4=1,$Y$5="ja"),20-$AA$72,20-LOOKUP($Y$4,$W$17:$Z$17,$W$72:$Z$72)),20),20)),FALSE,TRUE)</f>
        <v>1</v>
      </c>
      <c r="E305" s="124" t="str">
        <f>IF(E255="","",E255)</f>
        <v>Spalte 5: maximal 143 produktive h/Monat je Vollzeitbeschäftigten</v>
      </c>
      <c r="G305" s="8"/>
      <c r="I305" s="8"/>
      <c r="J305" s="8"/>
      <c r="K305" s="8"/>
      <c r="L305" s="21"/>
      <c r="M305" s="21"/>
      <c r="N305" s="21"/>
      <c r="O305" s="21"/>
      <c r="P305" s="21"/>
      <c r="Q305" s="21"/>
      <c r="R305" s="8"/>
      <c r="S305" s="8"/>
      <c r="T305" s="10" t="str">
        <f>T255</f>
        <v xml:space="preserve"> Blatt</v>
      </c>
    </row>
    <row r="306" spans="1:20" ht="9.75" customHeight="1" x14ac:dyDescent="0.2">
      <c r="A306" s="251">
        <f>A256</f>
        <v>0</v>
      </c>
      <c r="B306" s="252"/>
      <c r="C306" s="57"/>
      <c r="D306" s="57" t="b">
        <f>IF($Y$3="",IF(COUNTBLANK(C320:C347)=COUNTA(D320:D347),TRUE,FALSE),IF((COUNTIF(D320:D347,"E")+COUNTIF(D320:D347,"I"))=(COUNTA(D320:D347)-COUNTBLANK(D320:D347)),TRUE,FALSE))</f>
        <v>1</v>
      </c>
      <c r="E306" s="124" t="str">
        <f>IF(E256="","",E256)</f>
        <v>Basis Spalte 6: qualifikationsabhängige Stundensätze (siehe www.tbi-mv.de)</v>
      </c>
      <c r="G306" s="8"/>
      <c r="I306" s="8"/>
      <c r="J306" s="8"/>
      <c r="K306" s="8"/>
      <c r="T306" s="11">
        <f>T256+1</f>
        <v>7</v>
      </c>
    </row>
    <row r="307" spans="1:20" ht="9.75" customHeight="1" x14ac:dyDescent="0.2">
      <c r="A307" s="163">
        <f>IF(A306="",0,IF(ISERROR(A357),1,A357+1))</f>
        <v>14</v>
      </c>
      <c r="B307" s="12"/>
      <c r="C307" s="12"/>
      <c r="D307" s="13" t="b">
        <f>IF(COUNTA(L320:L347)=28,TRUE,FALSE)</f>
        <v>1</v>
      </c>
      <c r="E307" s="244" t="str">
        <f>IF(AND(D305,D306,D307),"","FEHLER-verursachende Bearbeitung der AZA-Vorlage")</f>
        <v/>
      </c>
      <c r="F307" s="244"/>
      <c r="G307" s="244"/>
      <c r="H307" s="244"/>
      <c r="I307" s="244"/>
      <c r="J307" s="244"/>
      <c r="K307" s="244"/>
      <c r="L307" s="244"/>
      <c r="M307" s="8"/>
      <c r="N307" s="8"/>
      <c r="O307" s="8"/>
      <c r="P307" s="8"/>
      <c r="Q307" s="8"/>
      <c r="R307" s="8"/>
      <c r="S307" s="8"/>
      <c r="T307" s="8"/>
    </row>
    <row r="308" spans="1:20" ht="9.75" customHeight="1" x14ac:dyDescent="0.2">
      <c r="A308" s="12"/>
      <c r="B308" s="12"/>
      <c r="C308" s="12"/>
      <c r="D308" s="12"/>
      <c r="E308" s="244"/>
      <c r="F308" s="244"/>
      <c r="G308" s="244"/>
      <c r="H308" s="244"/>
      <c r="I308" s="244"/>
      <c r="J308" s="244"/>
      <c r="K308" s="244"/>
      <c r="L308" s="244"/>
      <c r="M308" s="8"/>
      <c r="N308" s="8"/>
      <c r="O308" s="8"/>
      <c r="P308" s="8"/>
      <c r="Q308" s="8"/>
      <c r="R308" s="8"/>
      <c r="S308" s="8"/>
      <c r="T308" s="8"/>
    </row>
    <row r="309" spans="1:20" ht="9.75" customHeight="1" x14ac:dyDescent="0.2">
      <c r="B309" s="13" t="str">
        <f>IF(B259="","",B259)</f>
        <v/>
      </c>
      <c r="C309" s="9" t="str">
        <f>IF(C259="","",C259)</f>
        <v/>
      </c>
      <c r="D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</row>
    <row r="310" spans="1:20" ht="9.75" customHeight="1" x14ac:dyDescent="0.2">
      <c r="A310" s="13"/>
      <c r="B310" s="13"/>
      <c r="C310" s="13"/>
      <c r="D310" s="13"/>
      <c r="E310" s="211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ht="9.75" customHeight="1" x14ac:dyDescent="0.2">
      <c r="A311" s="48" t="str">
        <f t="shared" ref="A311:B317" si="97">A261</f>
        <v/>
      </c>
      <c r="B311" s="48" t="str">
        <f t="shared" si="97"/>
        <v/>
      </c>
      <c r="C311" s="245" t="str">
        <f>C261</f>
        <v>FuE-Kategorie</v>
      </c>
      <c r="D311" s="245"/>
      <c r="E311" s="48" t="str">
        <f t="shared" ref="E311:F317" si="98">E261</f>
        <v/>
      </c>
      <c r="F311" s="239" t="str">
        <f t="shared" si="98"/>
        <v>Personal</v>
      </c>
      <c r="G311" s="239"/>
      <c r="H311" s="239"/>
      <c r="I311" s="239"/>
      <c r="J311" s="48" t="str">
        <f>J261</f>
        <v/>
      </c>
      <c r="K311" s="248" t="str">
        <f>K261</f>
        <v xml:space="preserve">Ausgabengruppe </v>
      </c>
      <c r="L311" s="249"/>
      <c r="M311" s="249"/>
      <c r="N311" s="249"/>
      <c r="O311" s="249"/>
      <c r="P311" s="249"/>
      <c r="Q311" s="249"/>
      <c r="R311" s="249"/>
      <c r="S311" s="249"/>
      <c r="T311" s="250"/>
    </row>
    <row r="312" spans="1:20" ht="9.75" customHeight="1" x14ac:dyDescent="0.2">
      <c r="A312" s="26" t="str">
        <f t="shared" si="97"/>
        <v/>
      </c>
      <c r="B312" s="26" t="str">
        <f t="shared" si="97"/>
        <v/>
      </c>
      <c r="C312" s="246"/>
      <c r="D312" s="246"/>
      <c r="E312" s="26" t="str">
        <f t="shared" si="98"/>
        <v/>
      </c>
      <c r="F312" s="240" t="str">
        <f t="shared" si="98"/>
        <v/>
      </c>
      <c r="G312" s="241"/>
      <c r="H312" s="15" t="str">
        <f t="shared" ref="H312:I319" si="99">H262</f>
        <v/>
      </c>
      <c r="I312" s="15" t="str">
        <f t="shared" si="99"/>
        <v/>
      </c>
      <c r="J312" s="26" t="str">
        <f>J262</f>
        <v/>
      </c>
      <c r="K312" s="15" t="str">
        <f>K262</f>
        <v/>
      </c>
      <c r="L312" s="15" t="str">
        <f t="shared" ref="L312:T312" si="100">L262</f>
        <v/>
      </c>
      <c r="M312" s="15" t="str">
        <f t="shared" si="100"/>
        <v/>
      </c>
      <c r="N312" s="15" t="str">
        <f t="shared" si="100"/>
        <v/>
      </c>
      <c r="O312" s="15" t="str">
        <f t="shared" si="100"/>
        <v/>
      </c>
      <c r="P312" s="15" t="str">
        <f t="shared" si="100"/>
        <v/>
      </c>
      <c r="Q312" s="15" t="str">
        <f t="shared" si="100"/>
        <v/>
      </c>
      <c r="R312" s="15" t="str">
        <f t="shared" si="100"/>
        <v/>
      </c>
      <c r="S312" s="15" t="str">
        <f t="shared" si="100"/>
        <v/>
      </c>
      <c r="T312" s="15" t="str">
        <f t="shared" si="100"/>
        <v/>
      </c>
    </row>
    <row r="313" spans="1:20" ht="9.75" customHeight="1" x14ac:dyDescent="0.2">
      <c r="A313" s="26" t="str">
        <f t="shared" si="97"/>
        <v/>
      </c>
      <c r="B313" s="26" t="str">
        <f t="shared" si="97"/>
        <v/>
      </c>
      <c r="C313" s="246"/>
      <c r="D313" s="246"/>
      <c r="E313" s="26" t="str">
        <f t="shared" si="98"/>
        <v>Jahresprogramm in</v>
      </c>
      <c r="F313" s="242" t="str">
        <f t="shared" si="98"/>
        <v>Zahl und</v>
      </c>
      <c r="G313" s="243"/>
      <c r="H313" s="26" t="str">
        <f t="shared" si="99"/>
        <v>Stunden</v>
      </c>
      <c r="I313" s="26" t="str">
        <f t="shared" si="99"/>
        <v>Stunden-</v>
      </c>
      <c r="J313" s="26" t="str">
        <f t="shared" ref="J313:T313" si="101">J263</f>
        <v/>
      </c>
      <c r="K313" s="26" t="str">
        <f t="shared" si="101"/>
        <v/>
      </c>
      <c r="L313" s="172" t="str">
        <f t="shared" si="101"/>
        <v>Personal</v>
      </c>
      <c r="M313" s="26" t="str">
        <f t="shared" ref="M313:Q319" si="102">M263</f>
        <v>Gemein-</v>
      </c>
      <c r="N313" s="26" t="str">
        <f t="shared" si="102"/>
        <v/>
      </c>
      <c r="O313" s="26" t="str">
        <f t="shared" si="102"/>
        <v/>
      </c>
      <c r="P313" s="26" t="str">
        <f t="shared" si="102"/>
        <v/>
      </c>
      <c r="Q313" s="26" t="str">
        <f t="shared" si="102"/>
        <v/>
      </c>
      <c r="R313" s="26" t="str">
        <f t="shared" si="101"/>
        <v/>
      </c>
      <c r="S313" s="26" t="str">
        <f t="shared" si="101"/>
        <v/>
      </c>
      <c r="T313" s="26" t="str">
        <f t="shared" si="101"/>
        <v>externe</v>
      </c>
    </row>
    <row r="314" spans="1:20" ht="9.75" customHeight="1" x14ac:dyDescent="0.2">
      <c r="A314" s="26" t="str">
        <f t="shared" si="97"/>
        <v>Lfd.</v>
      </c>
      <c r="B314" s="26" t="str">
        <f t="shared" si="97"/>
        <v>Arbeiten</v>
      </c>
      <c r="C314" s="246"/>
      <c r="D314" s="246"/>
      <c r="E314" s="26" t="str">
        <f t="shared" si="98"/>
        <v>Projektabschnitten</v>
      </c>
      <c r="F314" s="242" t="str">
        <f t="shared" si="98"/>
        <v>Qualifika-</v>
      </c>
      <c r="G314" s="243"/>
      <c r="H314" s="26" t="str">
        <f t="shared" si="99"/>
        <v>Gesamt</v>
      </c>
      <c r="I314" s="26" t="str">
        <f t="shared" si="99"/>
        <v>sätze</v>
      </c>
      <c r="J314" s="26" t="str">
        <f t="shared" ref="J314:T314" si="103">J264</f>
        <v/>
      </c>
      <c r="K314" s="26" t="str">
        <f t="shared" si="103"/>
        <v/>
      </c>
      <c r="L314" s="26" t="str">
        <f t="shared" si="103"/>
        <v>Sp. 5x6</v>
      </c>
      <c r="M314" s="26" t="str">
        <f t="shared" si="102"/>
        <v>kosten</v>
      </c>
      <c r="N314" s="26" t="str">
        <f t="shared" si="102"/>
        <v/>
      </c>
      <c r="O314" s="26" t="str">
        <f t="shared" si="102"/>
        <v/>
      </c>
      <c r="P314" s="26" t="str">
        <f t="shared" si="102"/>
        <v/>
      </c>
      <c r="Q314" s="26" t="str">
        <f t="shared" si="102"/>
        <v/>
      </c>
      <c r="R314" s="26" t="str">
        <f t="shared" si="103"/>
        <v/>
      </c>
      <c r="S314" s="26" t="str">
        <f t="shared" si="103"/>
        <v/>
      </c>
      <c r="T314" s="26" t="str">
        <f t="shared" si="103"/>
        <v>Studien-</v>
      </c>
    </row>
    <row r="315" spans="1:20" ht="9.75" customHeight="1" x14ac:dyDescent="0.2">
      <c r="A315" s="26" t="str">
        <f t="shared" si="97"/>
        <v>Nr.</v>
      </c>
      <c r="B315" s="26" t="str">
        <f t="shared" si="97"/>
        <v>von/bis</v>
      </c>
      <c r="C315" s="246"/>
      <c r="D315" s="246"/>
      <c r="E315" s="26" t="str">
        <f t="shared" si="98"/>
        <v>im Kalenderjahr</v>
      </c>
      <c r="F315" s="242" t="str">
        <f t="shared" si="98"/>
        <v>tion</v>
      </c>
      <c r="G315" s="243"/>
      <c r="H315" s="26" t="str">
        <f t="shared" si="99"/>
        <v/>
      </c>
      <c r="I315" s="26" t="str">
        <f t="shared" si="99"/>
        <v/>
      </c>
      <c r="J315" s="26" t="str">
        <f t="shared" ref="J315:T315" si="104">J265</f>
        <v/>
      </c>
      <c r="K315" s="26" t="str">
        <f t="shared" si="104"/>
        <v/>
      </c>
      <c r="L315" s="26" t="str">
        <f t="shared" si="104"/>
        <v/>
      </c>
      <c r="M315" s="26" t="str">
        <f t="shared" si="102"/>
        <v/>
      </c>
      <c r="N315" s="26" t="str">
        <f t="shared" si="102"/>
        <v/>
      </c>
      <c r="O315" s="26" t="str">
        <f t="shared" si="102"/>
        <v/>
      </c>
      <c r="P315" s="26" t="str">
        <f t="shared" si="102"/>
        <v/>
      </c>
      <c r="Q315" s="26" t="str">
        <f t="shared" si="102"/>
        <v/>
      </c>
      <c r="R315" s="26" t="str">
        <f t="shared" si="104"/>
        <v/>
      </c>
      <c r="S315" s="26" t="str">
        <f t="shared" si="104"/>
        <v/>
      </c>
      <c r="T315" s="26" t="str">
        <f t="shared" si="104"/>
        <v>kosten</v>
      </c>
    </row>
    <row r="316" spans="1:20" ht="9.75" customHeight="1" x14ac:dyDescent="0.2">
      <c r="A316" s="26" t="str">
        <f t="shared" si="97"/>
        <v/>
      </c>
      <c r="B316" s="26" t="str">
        <f t="shared" si="97"/>
        <v/>
      </c>
      <c r="C316" s="246"/>
      <c r="D316" s="246"/>
      <c r="E316" s="26" t="str">
        <f t="shared" si="98"/>
        <v/>
      </c>
      <c r="F316" s="242" t="str">
        <f t="shared" si="98"/>
        <v/>
      </c>
      <c r="G316" s="243"/>
      <c r="H316" s="26" t="str">
        <f t="shared" si="99"/>
        <v/>
      </c>
      <c r="I316" s="26" t="str">
        <f t="shared" si="99"/>
        <v/>
      </c>
      <c r="J316" s="26" t="str">
        <f t="shared" ref="J316:L317" si="105">J266</f>
        <v/>
      </c>
      <c r="K316" s="26" t="str">
        <f t="shared" si="105"/>
        <v/>
      </c>
      <c r="L316" s="26" t="str">
        <f t="shared" si="105"/>
        <v/>
      </c>
      <c r="M316" s="26" t="str">
        <f t="shared" si="102"/>
        <v/>
      </c>
      <c r="N316" s="26" t="str">
        <f t="shared" si="102"/>
        <v/>
      </c>
      <c r="O316" s="26" t="str">
        <f t="shared" si="102"/>
        <v/>
      </c>
      <c r="P316" s="26" t="str">
        <f t="shared" si="102"/>
        <v/>
      </c>
      <c r="Q316" s="26" t="str">
        <f t="shared" si="102"/>
        <v/>
      </c>
      <c r="R316" s="26" t="str">
        <f t="shared" ref="R316:T317" si="106">R266</f>
        <v/>
      </c>
      <c r="S316" s="26" t="str">
        <f t="shared" si="106"/>
        <v/>
      </c>
      <c r="T316" s="26" t="str">
        <f t="shared" si="106"/>
        <v>(lt. Spalte 3)</v>
      </c>
    </row>
    <row r="317" spans="1:20" ht="9.75" customHeight="1" x14ac:dyDescent="0.2">
      <c r="A317" s="26" t="str">
        <f t="shared" si="97"/>
        <v/>
      </c>
      <c r="B317" s="26" t="str">
        <f t="shared" si="97"/>
        <v/>
      </c>
      <c r="C317" s="246"/>
      <c r="D317" s="246"/>
      <c r="E317" s="26" t="str">
        <f t="shared" si="98"/>
        <v/>
      </c>
      <c r="F317" s="173" t="str">
        <f>IF(AND(COUNTA(H320:H347),COUNTA(I320:I347)),IF(L348=0,"Hier die Anzahl eintagen!",""),"")</f>
        <v/>
      </c>
      <c r="G317" s="174"/>
      <c r="H317" s="26"/>
      <c r="I317" s="26" t="str">
        <f t="shared" si="99"/>
        <v/>
      </c>
      <c r="J317" s="26" t="str">
        <f t="shared" si="105"/>
        <v/>
      </c>
      <c r="K317" s="26" t="str">
        <f t="shared" si="105"/>
        <v/>
      </c>
      <c r="L317" s="26" t="str">
        <f t="shared" si="105"/>
        <v/>
      </c>
      <c r="M317" s="26" t="str">
        <f t="shared" si="102"/>
        <v/>
      </c>
      <c r="N317" s="26" t="str">
        <f t="shared" si="102"/>
        <v/>
      </c>
      <c r="O317" s="26" t="str">
        <f t="shared" si="102"/>
        <v/>
      </c>
      <c r="P317" s="26" t="str">
        <f t="shared" si="102"/>
        <v/>
      </c>
      <c r="Q317" s="26" t="str">
        <f t="shared" si="102"/>
        <v/>
      </c>
      <c r="R317" s="26" t="str">
        <f t="shared" si="106"/>
        <v/>
      </c>
      <c r="S317" s="26" t="str">
        <f t="shared" si="106"/>
        <v/>
      </c>
      <c r="T317" s="26" t="str">
        <f t="shared" si="106"/>
        <v/>
      </c>
    </row>
    <row r="318" spans="1:20" ht="9.75" customHeight="1" x14ac:dyDescent="0.2">
      <c r="A318" s="27" t="str">
        <f>A268</f>
        <v/>
      </c>
      <c r="B318" s="27" t="str">
        <f>B268</f>
        <v/>
      </c>
      <c r="C318" s="247"/>
      <c r="D318" s="247"/>
      <c r="E318" s="27" t="str">
        <f>E268</f>
        <v/>
      </c>
      <c r="F318" s="176"/>
      <c r="G318" s="177" t="str">
        <f>G268</f>
        <v/>
      </c>
      <c r="H318" s="27" t="str">
        <f t="shared" si="99"/>
        <v/>
      </c>
      <c r="I318" s="27" t="str">
        <f t="shared" si="99"/>
        <v>€</v>
      </c>
      <c r="J318" s="27" t="str">
        <f>J268</f>
        <v/>
      </c>
      <c r="K318" s="27" t="str">
        <f>K268</f>
        <v>€</v>
      </c>
      <c r="L318" s="27" t="str">
        <f>L268</f>
        <v>€</v>
      </c>
      <c r="M318" s="27" t="str">
        <f t="shared" si="102"/>
        <v>€</v>
      </c>
      <c r="N318" s="27" t="str">
        <f t="shared" si="102"/>
        <v>€</v>
      </c>
      <c r="O318" s="27" t="str">
        <f t="shared" si="102"/>
        <v>€</v>
      </c>
      <c r="P318" s="27" t="str">
        <f t="shared" si="102"/>
        <v>€</v>
      </c>
      <c r="Q318" s="27" t="str">
        <f t="shared" si="102"/>
        <v>€</v>
      </c>
      <c r="R318" s="27" t="str">
        <f>R268</f>
        <v>€</v>
      </c>
      <c r="S318" s="27" t="str">
        <f>S268</f>
        <v>€</v>
      </c>
      <c r="T318" s="27" t="str">
        <f>T268</f>
        <v>€</v>
      </c>
    </row>
    <row r="319" spans="1:20" ht="9.75" customHeight="1" x14ac:dyDescent="0.2">
      <c r="A319" s="18">
        <f>A269</f>
        <v>1</v>
      </c>
      <c r="B319" s="18">
        <f>B269</f>
        <v>2</v>
      </c>
      <c r="C319" s="235" t="str">
        <f>C269</f>
        <v/>
      </c>
      <c r="D319" s="235"/>
      <c r="E319" s="18">
        <f t="shared" ref="E319:T319" si="107">E269</f>
        <v>3</v>
      </c>
      <c r="F319" s="236">
        <f t="shared" si="107"/>
        <v>4</v>
      </c>
      <c r="G319" s="237"/>
      <c r="H319" s="18">
        <f t="shared" si="99"/>
        <v>5</v>
      </c>
      <c r="I319" s="18">
        <f t="shared" si="99"/>
        <v>6</v>
      </c>
      <c r="J319" s="18" t="str">
        <f t="shared" si="107"/>
        <v/>
      </c>
      <c r="K319" s="18" t="str">
        <f t="shared" si="107"/>
        <v/>
      </c>
      <c r="L319" s="18">
        <f t="shared" si="107"/>
        <v>7</v>
      </c>
      <c r="M319" s="18" t="str">
        <f t="shared" si="102"/>
        <v/>
      </c>
      <c r="N319" s="18" t="str">
        <f t="shared" si="102"/>
        <v/>
      </c>
      <c r="O319" s="18" t="str">
        <f t="shared" si="102"/>
        <v/>
      </c>
      <c r="P319" s="18" t="str">
        <f t="shared" si="102"/>
        <v/>
      </c>
      <c r="Q319" s="18" t="str">
        <f t="shared" si="102"/>
        <v/>
      </c>
      <c r="R319" s="18" t="str">
        <f t="shared" si="107"/>
        <v/>
      </c>
      <c r="S319" s="18" t="str">
        <f t="shared" si="107"/>
        <v/>
      </c>
      <c r="T319" s="18">
        <f t="shared" si="107"/>
        <v>8</v>
      </c>
    </row>
    <row r="320" spans="1:20" s="22" customFormat="1" ht="9.75" customHeight="1" x14ac:dyDescent="0.2">
      <c r="A320" s="28"/>
      <c r="B320" s="51"/>
      <c r="C320" s="156"/>
      <c r="D320" s="78" t="str">
        <f>IF($Y$3="ja",UPPER(C320),"O")</f>
        <v>O</v>
      </c>
      <c r="E320" s="23"/>
      <c r="F320" s="155"/>
      <c r="G320" s="184"/>
      <c r="H320" s="39"/>
      <c r="I320" s="39"/>
      <c r="J320" s="23"/>
      <c r="K320" s="37"/>
      <c r="L320" s="38">
        <f>IF(OR(D320="",F320=""),0,IFERROR(ROUNDDOWN(H320*I320,2),0))</f>
        <v>0</v>
      </c>
      <c r="M320" s="38">
        <f>ROUNDDOWN($Y$6*$L320,2)</f>
        <v>0</v>
      </c>
      <c r="N320" s="38"/>
      <c r="O320" s="38"/>
      <c r="P320" s="38"/>
      <c r="Q320" s="38"/>
      <c r="R320" s="37"/>
      <c r="S320" s="37"/>
      <c r="T320" s="37"/>
    </row>
    <row r="321" spans="1:20" ht="9.75" customHeight="1" x14ac:dyDescent="0.2">
      <c r="A321" s="29"/>
      <c r="B321" s="52"/>
      <c r="C321" s="157"/>
      <c r="D321" s="79" t="str">
        <f t="shared" ref="D321:D347" si="108">IF($Y$3="ja",IF(UPPER(C321)="",D320,UPPER(C321)),"O")</f>
        <v>O</v>
      </c>
      <c r="E321" s="58" t="str">
        <f>IF(A306=A256,"Übertrag","")</f>
        <v>Übertrag</v>
      </c>
      <c r="F321" s="155"/>
      <c r="G321" s="184"/>
      <c r="H321" s="39"/>
      <c r="I321" s="39"/>
      <c r="J321" s="24"/>
      <c r="K321" s="39">
        <f>IF(E321="Übertrag",IF(K298=0,0,K298),0)</f>
        <v>0</v>
      </c>
      <c r="L321" s="38">
        <f>IF(E321="Übertrag",IF(L298=0,0,L298),IF(OR(D321="",F321=""),0,IFERROR(ROUNDDOWN(H321*I321,2),0)))</f>
        <v>0</v>
      </c>
      <c r="M321" s="39">
        <f>IF(E321="Übertrag",IF(M298=0,0,M298),ROUNDDOWN($Y$6*$L321,2))</f>
        <v>0</v>
      </c>
      <c r="N321" s="39">
        <f>IF(E321="Übertrag",IF(N298=0,0,N298),0)</f>
        <v>0</v>
      </c>
      <c r="O321" s="39">
        <f>IF(E321="Übertrag",IF(O298=0,0,O298),0)</f>
        <v>0</v>
      </c>
      <c r="P321" s="39">
        <f>IF(E321="Übertrag",IF(P298=0,0,P298),0)</f>
        <v>0</v>
      </c>
      <c r="Q321" s="39">
        <f>IF(E321="Übertrag",IF(Q298=0,0,Q298),0)</f>
        <v>0</v>
      </c>
      <c r="R321" s="39">
        <f>IF(E321="Übertrag",IF(R298=0,0,R298),0)</f>
        <v>0</v>
      </c>
      <c r="S321" s="39">
        <f>IF(E321="Übertrag",IF(S298=0,0,S298),0)</f>
        <v>0</v>
      </c>
      <c r="T321" s="39">
        <f>IF(E321="Übertrag",IF(T298=0,0,T298),0)</f>
        <v>0</v>
      </c>
    </row>
    <row r="322" spans="1:20" ht="9.75" customHeight="1" x14ac:dyDescent="0.2">
      <c r="A322" s="29"/>
      <c r="B322" s="52"/>
      <c r="C322" s="157"/>
      <c r="D322" s="79" t="str">
        <f t="shared" si="108"/>
        <v>O</v>
      </c>
      <c r="E322" s="24"/>
      <c r="F322" s="155"/>
      <c r="G322" s="184"/>
      <c r="H322" s="39"/>
      <c r="I322" s="39"/>
      <c r="J322" s="24"/>
      <c r="K322" s="39"/>
      <c r="L322" s="38">
        <f t="shared" ref="L322:L347" si="109">IF(OR(D322="",F322=""),0,IFERROR(ROUNDDOWN(H322*I322,2),0))</f>
        <v>0</v>
      </c>
      <c r="M322" s="38">
        <f t="shared" ref="M322:M347" si="110">ROUNDDOWN($Y$6*$L322,2)</f>
        <v>0</v>
      </c>
      <c r="N322" s="38"/>
      <c r="O322" s="38"/>
      <c r="P322" s="38"/>
      <c r="Q322" s="38"/>
      <c r="R322" s="39"/>
      <c r="S322" s="39"/>
      <c r="T322" s="39"/>
    </row>
    <row r="323" spans="1:20" ht="9.75" customHeight="1" x14ac:dyDescent="0.2">
      <c r="A323" s="29"/>
      <c r="B323" s="52"/>
      <c r="C323" s="157"/>
      <c r="D323" s="79" t="str">
        <f t="shared" si="108"/>
        <v>O</v>
      </c>
      <c r="E323" s="24"/>
      <c r="F323" s="155"/>
      <c r="G323" s="184"/>
      <c r="H323" s="39"/>
      <c r="I323" s="39"/>
      <c r="J323" s="24"/>
      <c r="K323" s="39"/>
      <c r="L323" s="38">
        <f t="shared" si="109"/>
        <v>0</v>
      </c>
      <c r="M323" s="38">
        <f t="shared" si="110"/>
        <v>0</v>
      </c>
      <c r="N323" s="38"/>
      <c r="O323" s="38"/>
      <c r="P323" s="38"/>
      <c r="Q323" s="38"/>
      <c r="R323" s="39"/>
      <c r="S323" s="39"/>
      <c r="T323" s="39"/>
    </row>
    <row r="324" spans="1:20" ht="9.75" customHeight="1" x14ac:dyDescent="0.2">
      <c r="A324" s="29"/>
      <c r="B324" s="52"/>
      <c r="C324" s="157"/>
      <c r="D324" s="79" t="str">
        <f t="shared" si="108"/>
        <v>O</v>
      </c>
      <c r="E324" s="24"/>
      <c r="F324" s="155"/>
      <c r="G324" s="184"/>
      <c r="H324" s="39"/>
      <c r="I324" s="39"/>
      <c r="J324" s="24"/>
      <c r="K324" s="39"/>
      <c r="L324" s="38">
        <f t="shared" si="109"/>
        <v>0</v>
      </c>
      <c r="M324" s="38">
        <f t="shared" si="110"/>
        <v>0</v>
      </c>
      <c r="N324" s="38"/>
      <c r="O324" s="38"/>
      <c r="P324" s="38"/>
      <c r="Q324" s="38"/>
      <c r="R324" s="39"/>
      <c r="S324" s="39"/>
      <c r="T324" s="39"/>
    </row>
    <row r="325" spans="1:20" ht="9.75" customHeight="1" x14ac:dyDescent="0.2">
      <c r="A325" s="29"/>
      <c r="B325" s="52"/>
      <c r="C325" s="157"/>
      <c r="D325" s="79" t="str">
        <f t="shared" si="108"/>
        <v>O</v>
      </c>
      <c r="E325" s="24"/>
      <c r="F325" s="155"/>
      <c r="G325" s="184"/>
      <c r="H325" s="39"/>
      <c r="I325" s="39"/>
      <c r="J325" s="24"/>
      <c r="K325" s="39"/>
      <c r="L325" s="38">
        <f t="shared" si="109"/>
        <v>0</v>
      </c>
      <c r="M325" s="38">
        <f t="shared" si="110"/>
        <v>0</v>
      </c>
      <c r="N325" s="38"/>
      <c r="O325" s="38"/>
      <c r="P325" s="38"/>
      <c r="Q325" s="38"/>
      <c r="R325" s="39"/>
      <c r="S325" s="39"/>
      <c r="T325" s="39"/>
    </row>
    <row r="326" spans="1:20" ht="9.75" customHeight="1" x14ac:dyDescent="0.2">
      <c r="A326" s="29"/>
      <c r="B326" s="52"/>
      <c r="C326" s="157"/>
      <c r="D326" s="79" t="str">
        <f t="shared" si="108"/>
        <v>O</v>
      </c>
      <c r="E326" s="24"/>
      <c r="F326" s="155"/>
      <c r="G326" s="184"/>
      <c r="H326" s="39"/>
      <c r="I326" s="39"/>
      <c r="J326" s="24"/>
      <c r="K326" s="39"/>
      <c r="L326" s="38">
        <f t="shared" si="109"/>
        <v>0</v>
      </c>
      <c r="M326" s="38">
        <f t="shared" si="110"/>
        <v>0</v>
      </c>
      <c r="N326" s="38"/>
      <c r="O326" s="38"/>
      <c r="P326" s="38"/>
      <c r="Q326" s="38"/>
      <c r="R326" s="39"/>
      <c r="S326" s="39"/>
      <c r="T326" s="39"/>
    </row>
    <row r="327" spans="1:20" ht="9.75" customHeight="1" x14ac:dyDescent="0.2">
      <c r="A327" s="29"/>
      <c r="B327" s="52"/>
      <c r="C327" s="157"/>
      <c r="D327" s="79" t="str">
        <f t="shared" si="108"/>
        <v>O</v>
      </c>
      <c r="E327" s="24"/>
      <c r="F327" s="155"/>
      <c r="G327" s="184"/>
      <c r="H327" s="39"/>
      <c r="I327" s="39"/>
      <c r="J327" s="24"/>
      <c r="K327" s="39"/>
      <c r="L327" s="38">
        <f t="shared" si="109"/>
        <v>0</v>
      </c>
      <c r="M327" s="38">
        <f t="shared" si="110"/>
        <v>0</v>
      </c>
      <c r="N327" s="38"/>
      <c r="O327" s="38"/>
      <c r="P327" s="38"/>
      <c r="Q327" s="38"/>
      <c r="R327" s="39"/>
      <c r="S327" s="39"/>
      <c r="T327" s="39"/>
    </row>
    <row r="328" spans="1:20" ht="9.75" customHeight="1" x14ac:dyDescent="0.2">
      <c r="A328" s="29"/>
      <c r="B328" s="52"/>
      <c r="C328" s="157"/>
      <c r="D328" s="79" t="str">
        <f t="shared" si="108"/>
        <v>O</v>
      </c>
      <c r="E328" s="24"/>
      <c r="F328" s="155"/>
      <c r="G328" s="184"/>
      <c r="H328" s="39"/>
      <c r="I328" s="39"/>
      <c r="J328" s="24"/>
      <c r="K328" s="39"/>
      <c r="L328" s="38">
        <f t="shared" si="109"/>
        <v>0</v>
      </c>
      <c r="M328" s="38">
        <f t="shared" si="110"/>
        <v>0</v>
      </c>
      <c r="N328" s="38"/>
      <c r="O328" s="38"/>
      <c r="P328" s="38"/>
      <c r="Q328" s="38"/>
      <c r="R328" s="39"/>
      <c r="S328" s="39"/>
      <c r="T328" s="39"/>
    </row>
    <row r="329" spans="1:20" ht="9.75" customHeight="1" x14ac:dyDescent="0.2">
      <c r="A329" s="29"/>
      <c r="B329" s="52"/>
      <c r="C329" s="157"/>
      <c r="D329" s="79" t="str">
        <f t="shared" si="108"/>
        <v>O</v>
      </c>
      <c r="E329" s="24"/>
      <c r="F329" s="155"/>
      <c r="G329" s="184"/>
      <c r="H329" s="39"/>
      <c r="I329" s="39"/>
      <c r="J329" s="24"/>
      <c r="K329" s="39"/>
      <c r="L329" s="38">
        <f t="shared" si="109"/>
        <v>0</v>
      </c>
      <c r="M329" s="38">
        <f t="shared" si="110"/>
        <v>0</v>
      </c>
      <c r="N329" s="38"/>
      <c r="O329" s="38"/>
      <c r="P329" s="38"/>
      <c r="Q329" s="38"/>
      <c r="R329" s="39"/>
      <c r="S329" s="39"/>
      <c r="T329" s="39"/>
    </row>
    <row r="330" spans="1:20" ht="9.75" customHeight="1" x14ac:dyDescent="0.2">
      <c r="A330" s="29"/>
      <c r="B330" s="52"/>
      <c r="C330" s="157"/>
      <c r="D330" s="79" t="str">
        <f t="shared" si="108"/>
        <v>O</v>
      </c>
      <c r="E330" s="24"/>
      <c r="F330" s="155"/>
      <c r="G330" s="184"/>
      <c r="H330" s="39"/>
      <c r="I330" s="39"/>
      <c r="J330" s="24"/>
      <c r="K330" s="39"/>
      <c r="L330" s="38">
        <f t="shared" si="109"/>
        <v>0</v>
      </c>
      <c r="M330" s="38">
        <f t="shared" si="110"/>
        <v>0</v>
      </c>
      <c r="N330" s="38"/>
      <c r="O330" s="38"/>
      <c r="P330" s="38"/>
      <c r="Q330" s="38"/>
      <c r="R330" s="39"/>
      <c r="S330" s="39"/>
      <c r="T330" s="39"/>
    </row>
    <row r="331" spans="1:20" ht="9.75" customHeight="1" x14ac:dyDescent="0.2">
      <c r="A331" s="29"/>
      <c r="B331" s="52"/>
      <c r="C331" s="157"/>
      <c r="D331" s="79" t="str">
        <f t="shared" si="108"/>
        <v>O</v>
      </c>
      <c r="E331" s="24"/>
      <c r="F331" s="155"/>
      <c r="G331" s="184"/>
      <c r="H331" s="39"/>
      <c r="I331" s="39"/>
      <c r="J331" s="24"/>
      <c r="K331" s="39"/>
      <c r="L331" s="38">
        <f t="shared" si="109"/>
        <v>0</v>
      </c>
      <c r="M331" s="38">
        <f t="shared" si="110"/>
        <v>0</v>
      </c>
      <c r="N331" s="38"/>
      <c r="O331" s="38"/>
      <c r="P331" s="38"/>
      <c r="Q331" s="38"/>
      <c r="R331" s="39"/>
      <c r="S331" s="39"/>
      <c r="T331" s="39"/>
    </row>
    <row r="332" spans="1:20" ht="9.75" customHeight="1" x14ac:dyDescent="0.2">
      <c r="A332" s="29"/>
      <c r="B332" s="52"/>
      <c r="C332" s="157"/>
      <c r="D332" s="79" t="str">
        <f t="shared" si="108"/>
        <v>O</v>
      </c>
      <c r="E332" s="24"/>
      <c r="F332" s="155"/>
      <c r="G332" s="184"/>
      <c r="H332" s="39"/>
      <c r="I332" s="39"/>
      <c r="J332" s="24"/>
      <c r="K332" s="39"/>
      <c r="L332" s="38">
        <f t="shared" si="109"/>
        <v>0</v>
      </c>
      <c r="M332" s="38">
        <f t="shared" si="110"/>
        <v>0</v>
      </c>
      <c r="N332" s="38"/>
      <c r="O332" s="38"/>
      <c r="P332" s="38"/>
      <c r="Q332" s="38"/>
      <c r="R332" s="39"/>
      <c r="S332" s="39"/>
      <c r="T332" s="39"/>
    </row>
    <row r="333" spans="1:20" ht="9.75" customHeight="1" x14ac:dyDescent="0.2">
      <c r="A333" s="29"/>
      <c r="B333" s="52"/>
      <c r="C333" s="157"/>
      <c r="D333" s="79" t="str">
        <f t="shared" si="108"/>
        <v>O</v>
      </c>
      <c r="E333" s="24"/>
      <c r="F333" s="155"/>
      <c r="G333" s="184"/>
      <c r="H333" s="39"/>
      <c r="I333" s="39"/>
      <c r="J333" s="24"/>
      <c r="K333" s="39"/>
      <c r="L333" s="38">
        <f t="shared" si="109"/>
        <v>0</v>
      </c>
      <c r="M333" s="38">
        <f t="shared" si="110"/>
        <v>0</v>
      </c>
      <c r="N333" s="38"/>
      <c r="O333" s="38"/>
      <c r="P333" s="38"/>
      <c r="Q333" s="38"/>
      <c r="R333" s="39"/>
      <c r="S333" s="39"/>
      <c r="T333" s="39"/>
    </row>
    <row r="334" spans="1:20" ht="9.75" customHeight="1" x14ac:dyDescent="0.2">
      <c r="A334" s="29"/>
      <c r="B334" s="52"/>
      <c r="C334" s="157"/>
      <c r="D334" s="79" t="str">
        <f t="shared" si="108"/>
        <v>O</v>
      </c>
      <c r="E334" s="24"/>
      <c r="F334" s="155"/>
      <c r="G334" s="184"/>
      <c r="H334" s="39"/>
      <c r="I334" s="39"/>
      <c r="J334" s="24"/>
      <c r="K334" s="39"/>
      <c r="L334" s="38">
        <f t="shared" si="109"/>
        <v>0</v>
      </c>
      <c r="M334" s="38">
        <f t="shared" si="110"/>
        <v>0</v>
      </c>
      <c r="N334" s="38"/>
      <c r="O334" s="38"/>
      <c r="P334" s="38"/>
      <c r="Q334" s="38"/>
      <c r="R334" s="39"/>
      <c r="S334" s="39"/>
      <c r="T334" s="39"/>
    </row>
    <row r="335" spans="1:20" ht="9.75" customHeight="1" x14ac:dyDescent="0.2">
      <c r="A335" s="29"/>
      <c r="B335" s="52"/>
      <c r="C335" s="157"/>
      <c r="D335" s="79" t="str">
        <f t="shared" si="108"/>
        <v>O</v>
      </c>
      <c r="E335" s="24"/>
      <c r="F335" s="155"/>
      <c r="G335" s="184"/>
      <c r="H335" s="39"/>
      <c r="I335" s="39"/>
      <c r="J335" s="24"/>
      <c r="K335" s="39"/>
      <c r="L335" s="38">
        <f t="shared" si="109"/>
        <v>0</v>
      </c>
      <c r="M335" s="38">
        <f t="shared" si="110"/>
        <v>0</v>
      </c>
      <c r="N335" s="38"/>
      <c r="O335" s="38"/>
      <c r="P335" s="38"/>
      <c r="Q335" s="38"/>
      <c r="R335" s="39"/>
      <c r="S335" s="39"/>
      <c r="T335" s="39"/>
    </row>
    <row r="336" spans="1:20" ht="9.75" customHeight="1" x14ac:dyDescent="0.2">
      <c r="A336" s="29"/>
      <c r="B336" s="52"/>
      <c r="C336" s="157"/>
      <c r="D336" s="79" t="str">
        <f t="shared" si="108"/>
        <v>O</v>
      </c>
      <c r="E336" s="24"/>
      <c r="F336" s="155"/>
      <c r="G336" s="184"/>
      <c r="H336" s="39"/>
      <c r="I336" s="39"/>
      <c r="J336" s="24"/>
      <c r="K336" s="39"/>
      <c r="L336" s="38">
        <f t="shared" si="109"/>
        <v>0</v>
      </c>
      <c r="M336" s="38">
        <f t="shared" si="110"/>
        <v>0</v>
      </c>
      <c r="N336" s="38"/>
      <c r="O336" s="38"/>
      <c r="P336" s="38"/>
      <c r="Q336" s="38"/>
      <c r="R336" s="39"/>
      <c r="S336" s="39"/>
      <c r="T336" s="39"/>
    </row>
    <row r="337" spans="1:24" ht="9.75" customHeight="1" x14ac:dyDescent="0.2">
      <c r="A337" s="29"/>
      <c r="B337" s="52"/>
      <c r="C337" s="157"/>
      <c r="D337" s="79" t="str">
        <f t="shared" si="108"/>
        <v>O</v>
      </c>
      <c r="E337" s="24"/>
      <c r="F337" s="155"/>
      <c r="G337" s="184"/>
      <c r="H337" s="39"/>
      <c r="I337" s="39"/>
      <c r="J337" s="24"/>
      <c r="K337" s="39"/>
      <c r="L337" s="38">
        <f t="shared" si="109"/>
        <v>0</v>
      </c>
      <c r="M337" s="38">
        <f t="shared" si="110"/>
        <v>0</v>
      </c>
      <c r="N337" s="38"/>
      <c r="O337" s="38"/>
      <c r="P337" s="38"/>
      <c r="Q337" s="38"/>
      <c r="R337" s="39"/>
      <c r="S337" s="39"/>
      <c r="T337" s="39"/>
    </row>
    <row r="338" spans="1:24" ht="9.75" customHeight="1" x14ac:dyDescent="0.2">
      <c r="A338" s="29"/>
      <c r="B338" s="52"/>
      <c r="C338" s="157"/>
      <c r="D338" s="79" t="str">
        <f t="shared" si="108"/>
        <v>O</v>
      </c>
      <c r="E338" s="24"/>
      <c r="F338" s="155"/>
      <c r="G338" s="184"/>
      <c r="H338" s="39"/>
      <c r="I338" s="39"/>
      <c r="J338" s="24"/>
      <c r="K338" s="39"/>
      <c r="L338" s="38">
        <f t="shared" si="109"/>
        <v>0</v>
      </c>
      <c r="M338" s="38">
        <f t="shared" si="110"/>
        <v>0</v>
      </c>
      <c r="N338" s="38"/>
      <c r="O338" s="38"/>
      <c r="P338" s="38"/>
      <c r="Q338" s="38"/>
      <c r="R338" s="39"/>
      <c r="S338" s="39"/>
      <c r="T338" s="39"/>
    </row>
    <row r="339" spans="1:24" ht="9.75" customHeight="1" x14ac:dyDescent="0.2">
      <c r="A339" s="29"/>
      <c r="B339" s="52"/>
      <c r="C339" s="157"/>
      <c r="D339" s="79" t="str">
        <f t="shared" si="108"/>
        <v>O</v>
      </c>
      <c r="E339" s="24"/>
      <c r="F339" s="155"/>
      <c r="G339" s="184"/>
      <c r="H339" s="39"/>
      <c r="I339" s="39"/>
      <c r="J339" s="24"/>
      <c r="K339" s="39"/>
      <c r="L339" s="38">
        <f t="shared" si="109"/>
        <v>0</v>
      </c>
      <c r="M339" s="38">
        <f t="shared" si="110"/>
        <v>0</v>
      </c>
      <c r="N339" s="38"/>
      <c r="O339" s="38"/>
      <c r="P339" s="38"/>
      <c r="Q339" s="38"/>
      <c r="R339" s="39"/>
      <c r="S339" s="39"/>
      <c r="T339" s="39"/>
    </row>
    <row r="340" spans="1:24" ht="9.75" customHeight="1" x14ac:dyDescent="0.2">
      <c r="A340" s="29"/>
      <c r="B340" s="52"/>
      <c r="C340" s="157"/>
      <c r="D340" s="79" t="str">
        <f t="shared" si="108"/>
        <v>O</v>
      </c>
      <c r="E340" s="24"/>
      <c r="F340" s="155"/>
      <c r="G340" s="184"/>
      <c r="H340" s="39"/>
      <c r="I340" s="39"/>
      <c r="J340" s="24"/>
      <c r="K340" s="39"/>
      <c r="L340" s="38">
        <f t="shared" si="109"/>
        <v>0</v>
      </c>
      <c r="M340" s="38">
        <f t="shared" si="110"/>
        <v>0</v>
      </c>
      <c r="N340" s="38"/>
      <c r="O340" s="38"/>
      <c r="P340" s="38"/>
      <c r="Q340" s="38"/>
      <c r="R340" s="39"/>
      <c r="S340" s="39"/>
      <c r="T340" s="39"/>
    </row>
    <row r="341" spans="1:24" ht="9.75" customHeight="1" x14ac:dyDescent="0.2">
      <c r="A341" s="29"/>
      <c r="B341" s="52"/>
      <c r="C341" s="157"/>
      <c r="D341" s="79" t="str">
        <f t="shared" si="108"/>
        <v>O</v>
      </c>
      <c r="E341" s="24"/>
      <c r="F341" s="155"/>
      <c r="G341" s="184"/>
      <c r="H341" s="39"/>
      <c r="I341" s="39"/>
      <c r="J341" s="24"/>
      <c r="K341" s="39"/>
      <c r="L341" s="38">
        <f t="shared" si="109"/>
        <v>0</v>
      </c>
      <c r="M341" s="38">
        <f t="shared" si="110"/>
        <v>0</v>
      </c>
      <c r="N341" s="38"/>
      <c r="O341" s="38"/>
      <c r="P341" s="38"/>
      <c r="Q341" s="38"/>
      <c r="R341" s="39"/>
      <c r="S341" s="39"/>
      <c r="T341" s="39"/>
    </row>
    <row r="342" spans="1:24" ht="9.75" customHeight="1" x14ac:dyDescent="0.2">
      <c r="A342" s="29"/>
      <c r="B342" s="52"/>
      <c r="C342" s="157"/>
      <c r="D342" s="79" t="str">
        <f t="shared" si="108"/>
        <v>O</v>
      </c>
      <c r="E342" s="24"/>
      <c r="F342" s="155"/>
      <c r="G342" s="184"/>
      <c r="H342" s="39"/>
      <c r="I342" s="39"/>
      <c r="J342" s="24"/>
      <c r="K342" s="39"/>
      <c r="L342" s="38">
        <f t="shared" si="109"/>
        <v>0</v>
      </c>
      <c r="M342" s="38">
        <f t="shared" si="110"/>
        <v>0</v>
      </c>
      <c r="N342" s="38"/>
      <c r="O342" s="38"/>
      <c r="P342" s="38"/>
      <c r="Q342" s="38"/>
      <c r="R342" s="39"/>
      <c r="S342" s="39"/>
      <c r="T342" s="39"/>
    </row>
    <row r="343" spans="1:24" ht="9.75" customHeight="1" x14ac:dyDescent="0.2">
      <c r="A343" s="29"/>
      <c r="B343" s="52"/>
      <c r="C343" s="157"/>
      <c r="D343" s="79" t="str">
        <f t="shared" si="108"/>
        <v>O</v>
      </c>
      <c r="E343" s="24"/>
      <c r="F343" s="155"/>
      <c r="G343" s="184"/>
      <c r="H343" s="39"/>
      <c r="I343" s="39"/>
      <c r="J343" s="24"/>
      <c r="K343" s="39"/>
      <c r="L343" s="38">
        <f t="shared" si="109"/>
        <v>0</v>
      </c>
      <c r="M343" s="38">
        <f t="shared" si="110"/>
        <v>0</v>
      </c>
      <c r="N343" s="38"/>
      <c r="O343" s="38"/>
      <c r="P343" s="38"/>
      <c r="Q343" s="38"/>
      <c r="R343" s="39"/>
      <c r="S343" s="39"/>
      <c r="T343" s="39"/>
    </row>
    <row r="344" spans="1:24" ht="9.75" customHeight="1" x14ac:dyDescent="0.2">
      <c r="A344" s="29"/>
      <c r="B344" s="52"/>
      <c r="C344" s="157"/>
      <c r="D344" s="79" t="str">
        <f t="shared" si="108"/>
        <v>O</v>
      </c>
      <c r="E344" s="24"/>
      <c r="F344" s="155"/>
      <c r="G344" s="184"/>
      <c r="H344" s="39"/>
      <c r="I344" s="39"/>
      <c r="J344" s="24"/>
      <c r="K344" s="39"/>
      <c r="L344" s="38">
        <f t="shared" si="109"/>
        <v>0</v>
      </c>
      <c r="M344" s="38">
        <f t="shared" si="110"/>
        <v>0</v>
      </c>
      <c r="N344" s="38"/>
      <c r="O344" s="38"/>
      <c r="P344" s="38"/>
      <c r="Q344" s="38"/>
      <c r="R344" s="39"/>
      <c r="S344" s="39"/>
      <c r="T344" s="39"/>
    </row>
    <row r="345" spans="1:24" ht="9.75" customHeight="1" x14ac:dyDescent="0.2">
      <c r="A345" s="29"/>
      <c r="B345" s="52"/>
      <c r="C345" s="157"/>
      <c r="D345" s="79" t="str">
        <f t="shared" si="108"/>
        <v>O</v>
      </c>
      <c r="E345" s="24"/>
      <c r="F345" s="155"/>
      <c r="G345" s="184"/>
      <c r="H345" s="39"/>
      <c r="I345" s="39"/>
      <c r="J345" s="24"/>
      <c r="K345" s="39"/>
      <c r="L345" s="38">
        <f t="shared" si="109"/>
        <v>0</v>
      </c>
      <c r="M345" s="38">
        <f t="shared" si="110"/>
        <v>0</v>
      </c>
      <c r="N345" s="38"/>
      <c r="O345" s="38"/>
      <c r="P345" s="38"/>
      <c r="Q345" s="38"/>
      <c r="R345" s="39"/>
      <c r="S345" s="39"/>
      <c r="T345" s="39"/>
    </row>
    <row r="346" spans="1:24" ht="9.75" customHeight="1" x14ac:dyDescent="0.2">
      <c r="A346" s="29"/>
      <c r="B346" s="52"/>
      <c r="C346" s="157"/>
      <c r="D346" s="79" t="str">
        <f t="shared" si="108"/>
        <v>O</v>
      </c>
      <c r="E346" s="24"/>
      <c r="F346" s="155"/>
      <c r="G346" s="184"/>
      <c r="H346" s="39"/>
      <c r="I346" s="39"/>
      <c r="J346" s="24"/>
      <c r="K346" s="39"/>
      <c r="L346" s="38">
        <f t="shared" si="109"/>
        <v>0</v>
      </c>
      <c r="M346" s="38">
        <f t="shared" si="110"/>
        <v>0</v>
      </c>
      <c r="N346" s="38"/>
      <c r="O346" s="38"/>
      <c r="P346" s="38"/>
      <c r="Q346" s="38"/>
      <c r="R346" s="39"/>
      <c r="S346" s="39"/>
      <c r="T346" s="39"/>
      <c r="U346" s="267" t="str">
        <f>U296</f>
        <v xml:space="preserve"> </v>
      </c>
    </row>
    <row r="347" spans="1:24" ht="9.75" customHeight="1" x14ac:dyDescent="0.2">
      <c r="A347" s="30"/>
      <c r="B347" s="53"/>
      <c r="C347" s="158"/>
      <c r="D347" s="80" t="str">
        <f t="shared" si="108"/>
        <v>O</v>
      </c>
      <c r="E347" s="25"/>
      <c r="F347" s="155"/>
      <c r="G347" s="184"/>
      <c r="H347" s="40"/>
      <c r="I347" s="39"/>
      <c r="J347" s="25"/>
      <c r="K347" s="40"/>
      <c r="L347" s="38">
        <f t="shared" si="109"/>
        <v>0</v>
      </c>
      <c r="M347" s="38">
        <f t="shared" si="110"/>
        <v>0</v>
      </c>
      <c r="N347" s="38"/>
      <c r="O347" s="38"/>
      <c r="P347" s="38"/>
      <c r="Q347" s="38"/>
      <c r="R347" s="40"/>
      <c r="S347" s="40"/>
      <c r="T347" s="40"/>
      <c r="U347" s="267"/>
    </row>
    <row r="348" spans="1:24" ht="9.75" customHeight="1" x14ac:dyDescent="0.2">
      <c r="A348" s="188" t="str">
        <f>IF(A298&lt;&gt;"",A298,"")</f>
        <v/>
      </c>
      <c r="B348" s="125"/>
      <c r="C348" s="125"/>
      <c r="D348" s="125"/>
      <c r="E348" s="125"/>
      <c r="F348" s="129"/>
      <c r="G348" s="129" t="str">
        <f>G298</f>
        <v>Summe</v>
      </c>
      <c r="H348" s="129"/>
      <c r="I348" s="130"/>
      <c r="J348" s="20" t="str">
        <f>J298</f>
        <v xml:space="preserve"> Summe</v>
      </c>
      <c r="K348" s="41">
        <f t="shared" ref="K348:T348" si="111">SUM(K320:K347)</f>
        <v>0</v>
      </c>
      <c r="L348" s="41">
        <f t="shared" si="111"/>
        <v>0</v>
      </c>
      <c r="M348" s="41">
        <f t="shared" si="111"/>
        <v>0</v>
      </c>
      <c r="N348" s="41">
        <f>SUM(N320:N347)</f>
        <v>0</v>
      </c>
      <c r="O348" s="41">
        <f>SUM(O320:O347)</f>
        <v>0</v>
      </c>
      <c r="P348" s="41">
        <f>SUM(P320:P347)</f>
        <v>0</v>
      </c>
      <c r="Q348" s="41">
        <f>SUM(Q320:Q347)</f>
        <v>0</v>
      </c>
      <c r="R348" s="41">
        <f t="shared" si="111"/>
        <v>0</v>
      </c>
      <c r="S348" s="41">
        <f t="shared" si="111"/>
        <v>0</v>
      </c>
      <c r="T348" s="41">
        <f t="shared" si="111"/>
        <v>0</v>
      </c>
      <c r="U348" s="267"/>
    </row>
    <row r="349" spans="1:24" ht="9.75" customHeight="1" x14ac:dyDescent="0.2">
      <c r="A349" s="9"/>
      <c r="B349" s="9"/>
      <c r="C349" s="9"/>
      <c r="D349" s="9"/>
      <c r="E349" s="8"/>
      <c r="F349" s="131"/>
      <c r="G349" s="131" t="str">
        <f>G299</f>
        <v>Gemeinkosten 25% pauschal</v>
      </c>
      <c r="H349" s="131"/>
      <c r="I349" s="132"/>
      <c r="J349" s="20" t="str">
        <f>J299</f>
        <v xml:space="preserve"> Gemeinkosten 25% pauschal</v>
      </c>
      <c r="K349" s="42"/>
      <c r="L349" s="41">
        <f>ROUNDDOWN(L348*$Y$6,2)</f>
        <v>0</v>
      </c>
      <c r="M349" s="42"/>
      <c r="N349" s="42"/>
      <c r="O349" s="42"/>
      <c r="P349" s="42"/>
      <c r="Q349" s="42"/>
      <c r="R349" s="42"/>
      <c r="S349" s="42"/>
      <c r="T349" s="42"/>
      <c r="U349" s="267"/>
    </row>
    <row r="350" spans="1:24" ht="9.75" customHeight="1" x14ac:dyDescent="0.2">
      <c r="A350" s="128" t="str">
        <f>A300</f>
        <v>Bitte verwenden Sie für jedes Jahr ein extra Blatt.</v>
      </c>
      <c r="B350" s="7"/>
      <c r="C350" s="7"/>
      <c r="D350" s="7"/>
      <c r="E350" s="8"/>
      <c r="F350" s="131"/>
      <c r="G350" s="131" t="str">
        <f>G300</f>
        <v>GESAMTKOSTEN</v>
      </c>
      <c r="H350" s="131"/>
      <c r="I350" s="132"/>
      <c r="J350" s="20" t="str">
        <f>J300</f>
        <v xml:space="preserve"> GESAMTKOSTEN</v>
      </c>
      <c r="K350" s="41">
        <f>K348</f>
        <v>0</v>
      </c>
      <c r="L350" s="41">
        <f>L348+L349</f>
        <v>0</v>
      </c>
      <c r="M350" s="41"/>
      <c r="N350" s="41">
        <f t="shared" ref="N350:T350" si="112">N348</f>
        <v>0</v>
      </c>
      <c r="O350" s="41">
        <f t="shared" si="112"/>
        <v>0</v>
      </c>
      <c r="P350" s="41">
        <f t="shared" si="112"/>
        <v>0</v>
      </c>
      <c r="Q350" s="41">
        <f t="shared" si="112"/>
        <v>0</v>
      </c>
      <c r="R350" s="41">
        <f t="shared" si="112"/>
        <v>0</v>
      </c>
      <c r="S350" s="41">
        <f t="shared" si="112"/>
        <v>0</v>
      </c>
      <c r="T350" s="41">
        <f t="shared" si="112"/>
        <v>0</v>
      </c>
      <c r="U350" s="267"/>
    </row>
    <row r="351" spans="1:24" ht="9.75" customHeight="1" x14ac:dyDescent="0.2">
      <c r="A351" s="7"/>
      <c r="B351" s="7"/>
      <c r="C351" s="7"/>
      <c r="D351" s="7"/>
      <c r="E351" s="8"/>
      <c r="F351" s="8"/>
      <c r="G351" s="8"/>
      <c r="H351" s="8"/>
      <c r="I351" s="8"/>
      <c r="J351" s="21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V351" s="34"/>
      <c r="W351" s="34"/>
      <c r="X351" s="34"/>
    </row>
    <row r="352" spans="1:24" ht="9.75" customHeight="1" x14ac:dyDescent="0.2">
      <c r="A352" s="127" t="str">
        <f>A302</f>
        <v>Arbeits-, Zeit- und Ausgabenplan (Durchführbarkeitsstudien)</v>
      </c>
      <c r="B352" s="7"/>
      <c r="C352" s="7"/>
      <c r="D352" s="7"/>
      <c r="E352" s="8"/>
      <c r="F352" s="8"/>
      <c r="G352" s="8"/>
      <c r="H352" s="8"/>
      <c r="I352" s="8"/>
      <c r="J352" s="8"/>
      <c r="K352" s="255" t="str">
        <f>K302</f>
        <v>BN: ______________________</v>
      </c>
      <c r="L352" s="255"/>
      <c r="M352" s="255"/>
      <c r="N352" s="255"/>
      <c r="O352" s="255"/>
      <c r="P352" s="255"/>
      <c r="Q352" s="255"/>
      <c r="R352" s="255"/>
      <c r="S352" s="255"/>
      <c r="T352" s="255"/>
    </row>
    <row r="353" spans="1:20" ht="9.75" customHeight="1" x14ac:dyDescent="0.2">
      <c r="A353" s="7"/>
      <c r="B353" s="7"/>
      <c r="C353" s="7"/>
      <c r="D353" s="7"/>
      <c r="E353" s="124"/>
      <c r="F353" s="8"/>
      <c r="G353" s="8"/>
      <c r="H353" s="8"/>
      <c r="I353" s="8"/>
      <c r="J353" s="8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</row>
    <row r="354" spans="1:20" ht="9.75" customHeight="1" x14ac:dyDescent="0.2">
      <c r="A354" s="9"/>
      <c r="B354" s="9"/>
      <c r="C354" s="9"/>
      <c r="D354" s="9"/>
      <c r="E354" s="124"/>
      <c r="F354" s="8" t="str">
        <f>F304</f>
        <v/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</row>
    <row r="355" spans="1:20" ht="9.75" customHeight="1" x14ac:dyDescent="0.2">
      <c r="A355" s="253" t="str">
        <f>A305</f>
        <v>Jahr</v>
      </c>
      <c r="B355" s="254"/>
      <c r="C355" s="46"/>
      <c r="D355" s="13" t="b">
        <f>IF(OR(VALUE(ROW(L400))&lt;&gt;(T356*50),VALUE(COLUMN(T400))&lt;&gt;IF(ISBLANK($V$72),IF(ISBLANK($V$72),IF(AND($Y$4=1,$Y$5="ja"),20-$AA$72,20-LOOKUP($Y$4,$W$17:$Z$17,$W$72:$Z$72)),20),20)),FALSE,TRUE)</f>
        <v>1</v>
      </c>
      <c r="E355" s="124" t="str">
        <f>IF(E305="","",E305)</f>
        <v>Spalte 5: maximal 143 produktive h/Monat je Vollzeitbeschäftigten</v>
      </c>
      <c r="G355" s="8"/>
      <c r="I355" s="8"/>
      <c r="J355" s="8"/>
      <c r="K355" s="8"/>
      <c r="L355" s="21"/>
      <c r="M355" s="21"/>
      <c r="N355" s="21"/>
      <c r="O355" s="21"/>
      <c r="P355" s="21"/>
      <c r="Q355" s="21"/>
      <c r="R355" s="8"/>
      <c r="S355" s="8"/>
      <c r="T355" s="10" t="str">
        <f>T305</f>
        <v xml:space="preserve"> Blatt</v>
      </c>
    </row>
    <row r="356" spans="1:20" ht="9.75" customHeight="1" x14ac:dyDescent="0.2">
      <c r="A356" s="251">
        <f>A306</f>
        <v>0</v>
      </c>
      <c r="B356" s="252"/>
      <c r="C356" s="57"/>
      <c r="D356" s="57" t="b">
        <f>IF($Y$3="",IF(COUNTBLANK(C370:C397)=COUNTA(D370:D397),TRUE,FALSE),IF((COUNTIF(D370:D397,"E")+COUNTIF(D370:D397,"I"))=(COUNTA(D370:D397)-COUNTBLANK(D370:D397)),TRUE,FALSE))</f>
        <v>1</v>
      </c>
      <c r="E356" s="124" t="str">
        <f>IF(E306="","",E306)</f>
        <v>Basis Spalte 6: qualifikationsabhängige Stundensätze (siehe www.tbi-mv.de)</v>
      </c>
      <c r="G356" s="8"/>
      <c r="I356" s="8"/>
      <c r="J356" s="8"/>
      <c r="K356" s="8"/>
      <c r="T356" s="11">
        <f>T306+1</f>
        <v>8</v>
      </c>
    </row>
    <row r="357" spans="1:20" ht="9.75" customHeight="1" x14ac:dyDescent="0.2">
      <c r="A357" s="163">
        <f>IF(A356="",0,IF(ISERROR(A407),1,A407+1))</f>
        <v>13</v>
      </c>
      <c r="B357" s="12"/>
      <c r="C357" s="12"/>
      <c r="D357" s="13" t="b">
        <f>IF(COUNTA(L370:L397)=28,TRUE,FALSE)</f>
        <v>1</v>
      </c>
      <c r="E357" s="244" t="str">
        <f>IF(AND(D355,D356,D357),"","FEHLER-verursachende Bearbeitung der AZA-Vorlage")</f>
        <v/>
      </c>
      <c r="F357" s="244"/>
      <c r="G357" s="244"/>
      <c r="H357" s="244"/>
      <c r="I357" s="244"/>
      <c r="J357" s="244"/>
      <c r="K357" s="244"/>
      <c r="L357" s="244"/>
      <c r="M357" s="8"/>
      <c r="N357" s="8"/>
      <c r="O357" s="8"/>
      <c r="P357" s="8"/>
      <c r="Q357" s="8"/>
      <c r="R357" s="8"/>
      <c r="S357" s="8"/>
      <c r="T357" s="8"/>
    </row>
    <row r="358" spans="1:20" ht="9.75" customHeight="1" x14ac:dyDescent="0.2">
      <c r="A358" s="12"/>
      <c r="B358" s="12"/>
      <c r="C358" s="12"/>
      <c r="D358" s="12"/>
      <c r="E358" s="244"/>
      <c r="F358" s="244"/>
      <c r="G358" s="244"/>
      <c r="H358" s="244"/>
      <c r="I358" s="244"/>
      <c r="J358" s="244"/>
      <c r="K358" s="244"/>
      <c r="L358" s="244"/>
      <c r="M358" s="8"/>
      <c r="N358" s="8"/>
      <c r="O358" s="8"/>
      <c r="P358" s="8"/>
      <c r="Q358" s="8"/>
      <c r="R358" s="8"/>
      <c r="S358" s="8"/>
      <c r="T358" s="8"/>
    </row>
    <row r="359" spans="1:20" ht="9.75" customHeight="1" x14ac:dyDescent="0.2">
      <c r="B359" s="13" t="str">
        <f>IF(B309="","",B309)</f>
        <v/>
      </c>
      <c r="C359" s="9" t="str">
        <f>IF(C309="","",C309)</f>
        <v/>
      </c>
      <c r="D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</row>
    <row r="360" spans="1:20" ht="9.75" customHeight="1" x14ac:dyDescent="0.2">
      <c r="A360" s="13"/>
      <c r="B360" s="13"/>
      <c r="C360" s="13"/>
      <c r="D360" s="13"/>
      <c r="E360" s="211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ht="9.75" customHeight="1" x14ac:dyDescent="0.2">
      <c r="A361" s="48" t="str">
        <f t="shared" ref="A361:B367" si="113">A311</f>
        <v/>
      </c>
      <c r="B361" s="48" t="str">
        <f t="shared" si="113"/>
        <v/>
      </c>
      <c r="C361" s="245" t="str">
        <f>C311</f>
        <v>FuE-Kategorie</v>
      </c>
      <c r="D361" s="245"/>
      <c r="E361" s="48" t="str">
        <f t="shared" ref="E361:F367" si="114">E311</f>
        <v/>
      </c>
      <c r="F361" s="239" t="str">
        <f t="shared" si="114"/>
        <v>Personal</v>
      </c>
      <c r="G361" s="239"/>
      <c r="H361" s="239"/>
      <c r="I361" s="239"/>
      <c r="J361" s="48" t="str">
        <f>J311</f>
        <v/>
      </c>
      <c r="K361" s="248" t="str">
        <f>K311</f>
        <v xml:space="preserve">Ausgabengruppe </v>
      </c>
      <c r="L361" s="249"/>
      <c r="M361" s="249"/>
      <c r="N361" s="249"/>
      <c r="O361" s="249"/>
      <c r="P361" s="249"/>
      <c r="Q361" s="249"/>
      <c r="R361" s="249"/>
      <c r="S361" s="249"/>
      <c r="T361" s="250"/>
    </row>
    <row r="362" spans="1:20" ht="9.75" customHeight="1" x14ac:dyDescent="0.2">
      <c r="A362" s="26" t="str">
        <f t="shared" si="113"/>
        <v/>
      </c>
      <c r="B362" s="26" t="str">
        <f t="shared" si="113"/>
        <v/>
      </c>
      <c r="C362" s="246"/>
      <c r="D362" s="246"/>
      <c r="E362" s="26" t="str">
        <f t="shared" si="114"/>
        <v/>
      </c>
      <c r="F362" s="240" t="str">
        <f t="shared" si="114"/>
        <v/>
      </c>
      <c r="G362" s="241"/>
      <c r="H362" s="15" t="str">
        <f t="shared" ref="H362:I369" si="115">H312</f>
        <v/>
      </c>
      <c r="I362" s="15" t="str">
        <f t="shared" si="115"/>
        <v/>
      </c>
      <c r="J362" s="26" t="str">
        <f>J312</f>
        <v/>
      </c>
      <c r="K362" s="15" t="str">
        <f>K312</f>
        <v/>
      </c>
      <c r="L362" s="15" t="str">
        <f t="shared" ref="L362:T362" si="116">L312</f>
        <v/>
      </c>
      <c r="M362" s="15" t="str">
        <f t="shared" si="116"/>
        <v/>
      </c>
      <c r="N362" s="15" t="str">
        <f t="shared" si="116"/>
        <v/>
      </c>
      <c r="O362" s="15" t="str">
        <f t="shared" si="116"/>
        <v/>
      </c>
      <c r="P362" s="15" t="str">
        <f t="shared" si="116"/>
        <v/>
      </c>
      <c r="Q362" s="15" t="str">
        <f t="shared" si="116"/>
        <v/>
      </c>
      <c r="R362" s="15" t="str">
        <f t="shared" si="116"/>
        <v/>
      </c>
      <c r="S362" s="15" t="str">
        <f t="shared" si="116"/>
        <v/>
      </c>
      <c r="T362" s="15" t="str">
        <f t="shared" si="116"/>
        <v/>
      </c>
    </row>
    <row r="363" spans="1:20" ht="9.75" customHeight="1" x14ac:dyDescent="0.2">
      <c r="A363" s="26" t="str">
        <f t="shared" si="113"/>
        <v/>
      </c>
      <c r="B363" s="26" t="str">
        <f t="shared" si="113"/>
        <v/>
      </c>
      <c r="C363" s="246"/>
      <c r="D363" s="246"/>
      <c r="E363" s="26" t="str">
        <f t="shared" si="114"/>
        <v>Jahresprogramm in</v>
      </c>
      <c r="F363" s="242" t="str">
        <f t="shared" si="114"/>
        <v>Zahl und</v>
      </c>
      <c r="G363" s="243"/>
      <c r="H363" s="26" t="str">
        <f t="shared" si="115"/>
        <v>Stunden</v>
      </c>
      <c r="I363" s="26" t="str">
        <f t="shared" si="115"/>
        <v>Stunden-</v>
      </c>
      <c r="J363" s="26" t="str">
        <f t="shared" ref="J363:T363" si="117">J313</f>
        <v/>
      </c>
      <c r="K363" s="26" t="str">
        <f t="shared" si="117"/>
        <v/>
      </c>
      <c r="L363" s="172" t="str">
        <f t="shared" si="117"/>
        <v>Personal</v>
      </c>
      <c r="M363" s="26" t="str">
        <f t="shared" ref="M363:Q369" si="118">M313</f>
        <v>Gemein-</v>
      </c>
      <c r="N363" s="26" t="str">
        <f t="shared" si="118"/>
        <v/>
      </c>
      <c r="O363" s="26" t="str">
        <f t="shared" si="118"/>
        <v/>
      </c>
      <c r="P363" s="26" t="str">
        <f t="shared" si="118"/>
        <v/>
      </c>
      <c r="Q363" s="26" t="str">
        <f t="shared" si="118"/>
        <v/>
      </c>
      <c r="R363" s="26" t="str">
        <f t="shared" si="117"/>
        <v/>
      </c>
      <c r="S363" s="26" t="str">
        <f t="shared" si="117"/>
        <v/>
      </c>
      <c r="T363" s="26" t="str">
        <f t="shared" si="117"/>
        <v>externe</v>
      </c>
    </row>
    <row r="364" spans="1:20" ht="9.75" customHeight="1" x14ac:dyDescent="0.2">
      <c r="A364" s="26" t="str">
        <f t="shared" si="113"/>
        <v>Lfd.</v>
      </c>
      <c r="B364" s="26" t="str">
        <f t="shared" si="113"/>
        <v>Arbeiten</v>
      </c>
      <c r="C364" s="246"/>
      <c r="D364" s="246"/>
      <c r="E364" s="26" t="str">
        <f t="shared" si="114"/>
        <v>Projektabschnitten</v>
      </c>
      <c r="F364" s="242" t="str">
        <f t="shared" si="114"/>
        <v>Qualifika-</v>
      </c>
      <c r="G364" s="243"/>
      <c r="H364" s="26" t="str">
        <f t="shared" si="115"/>
        <v>Gesamt</v>
      </c>
      <c r="I364" s="26" t="str">
        <f t="shared" si="115"/>
        <v>sätze</v>
      </c>
      <c r="J364" s="26" t="str">
        <f t="shared" ref="J364:T364" si="119">J314</f>
        <v/>
      </c>
      <c r="K364" s="26" t="str">
        <f t="shared" si="119"/>
        <v/>
      </c>
      <c r="L364" s="26" t="str">
        <f t="shared" si="119"/>
        <v>Sp. 5x6</v>
      </c>
      <c r="M364" s="26" t="str">
        <f t="shared" si="118"/>
        <v>kosten</v>
      </c>
      <c r="N364" s="26" t="str">
        <f t="shared" si="118"/>
        <v/>
      </c>
      <c r="O364" s="26" t="str">
        <f t="shared" si="118"/>
        <v/>
      </c>
      <c r="P364" s="26" t="str">
        <f t="shared" si="118"/>
        <v/>
      </c>
      <c r="Q364" s="26" t="str">
        <f t="shared" si="118"/>
        <v/>
      </c>
      <c r="R364" s="26" t="str">
        <f t="shared" si="119"/>
        <v/>
      </c>
      <c r="S364" s="26" t="str">
        <f t="shared" si="119"/>
        <v/>
      </c>
      <c r="T364" s="26" t="str">
        <f t="shared" si="119"/>
        <v>Studien-</v>
      </c>
    </row>
    <row r="365" spans="1:20" ht="9.75" customHeight="1" x14ac:dyDescent="0.2">
      <c r="A365" s="26" t="str">
        <f t="shared" si="113"/>
        <v>Nr.</v>
      </c>
      <c r="B365" s="26" t="str">
        <f t="shared" si="113"/>
        <v>von/bis</v>
      </c>
      <c r="C365" s="246"/>
      <c r="D365" s="246"/>
      <c r="E365" s="26" t="str">
        <f t="shared" si="114"/>
        <v>im Kalenderjahr</v>
      </c>
      <c r="F365" s="242" t="str">
        <f t="shared" si="114"/>
        <v>tion</v>
      </c>
      <c r="G365" s="243"/>
      <c r="H365" s="26" t="str">
        <f t="shared" si="115"/>
        <v/>
      </c>
      <c r="I365" s="26" t="str">
        <f t="shared" si="115"/>
        <v/>
      </c>
      <c r="J365" s="26" t="str">
        <f t="shared" ref="J365:T365" si="120">J315</f>
        <v/>
      </c>
      <c r="K365" s="26" t="str">
        <f t="shared" si="120"/>
        <v/>
      </c>
      <c r="L365" s="26" t="str">
        <f t="shared" si="120"/>
        <v/>
      </c>
      <c r="M365" s="26" t="str">
        <f t="shared" si="118"/>
        <v/>
      </c>
      <c r="N365" s="26" t="str">
        <f t="shared" si="118"/>
        <v/>
      </c>
      <c r="O365" s="26" t="str">
        <f t="shared" si="118"/>
        <v/>
      </c>
      <c r="P365" s="26" t="str">
        <f t="shared" si="118"/>
        <v/>
      </c>
      <c r="Q365" s="26" t="str">
        <f t="shared" si="118"/>
        <v/>
      </c>
      <c r="R365" s="26" t="str">
        <f t="shared" si="120"/>
        <v/>
      </c>
      <c r="S365" s="26" t="str">
        <f t="shared" si="120"/>
        <v/>
      </c>
      <c r="T365" s="26" t="str">
        <f t="shared" si="120"/>
        <v>kosten</v>
      </c>
    </row>
    <row r="366" spans="1:20" ht="9.75" customHeight="1" x14ac:dyDescent="0.2">
      <c r="A366" s="26" t="str">
        <f t="shared" si="113"/>
        <v/>
      </c>
      <c r="B366" s="26" t="str">
        <f t="shared" si="113"/>
        <v/>
      </c>
      <c r="C366" s="246"/>
      <c r="D366" s="246"/>
      <c r="E366" s="26" t="str">
        <f t="shared" si="114"/>
        <v/>
      </c>
      <c r="F366" s="242" t="str">
        <f t="shared" si="114"/>
        <v/>
      </c>
      <c r="G366" s="243"/>
      <c r="H366" s="26" t="str">
        <f t="shared" si="115"/>
        <v/>
      </c>
      <c r="I366" s="26" t="str">
        <f t="shared" si="115"/>
        <v/>
      </c>
      <c r="J366" s="26" t="str">
        <f t="shared" ref="J366:L367" si="121">J316</f>
        <v/>
      </c>
      <c r="K366" s="26" t="str">
        <f t="shared" si="121"/>
        <v/>
      </c>
      <c r="L366" s="26" t="str">
        <f t="shared" si="121"/>
        <v/>
      </c>
      <c r="M366" s="26" t="str">
        <f t="shared" si="118"/>
        <v/>
      </c>
      <c r="N366" s="26" t="str">
        <f t="shared" si="118"/>
        <v/>
      </c>
      <c r="O366" s="26" t="str">
        <f t="shared" si="118"/>
        <v/>
      </c>
      <c r="P366" s="26" t="str">
        <f t="shared" si="118"/>
        <v/>
      </c>
      <c r="Q366" s="26" t="str">
        <f t="shared" si="118"/>
        <v/>
      </c>
      <c r="R366" s="26" t="str">
        <f t="shared" ref="R366:T367" si="122">R316</f>
        <v/>
      </c>
      <c r="S366" s="26" t="str">
        <f t="shared" si="122"/>
        <v/>
      </c>
      <c r="T366" s="26" t="str">
        <f t="shared" si="122"/>
        <v>(lt. Spalte 3)</v>
      </c>
    </row>
    <row r="367" spans="1:20" ht="9.75" customHeight="1" x14ac:dyDescent="0.2">
      <c r="A367" s="26" t="str">
        <f t="shared" si="113"/>
        <v/>
      </c>
      <c r="B367" s="26" t="str">
        <f t="shared" si="113"/>
        <v/>
      </c>
      <c r="C367" s="246"/>
      <c r="D367" s="246"/>
      <c r="E367" s="26" t="str">
        <f t="shared" si="114"/>
        <v/>
      </c>
      <c r="F367" s="173" t="str">
        <f>IF(AND(COUNTA(H370:H397),COUNTA(I370:I397)),IF(L398=0,"Hier die Anzahl eintagen!",""),"")</f>
        <v/>
      </c>
      <c r="G367" s="174"/>
      <c r="H367" s="26"/>
      <c r="I367" s="26" t="str">
        <f t="shared" si="115"/>
        <v/>
      </c>
      <c r="J367" s="26" t="str">
        <f t="shared" si="121"/>
        <v/>
      </c>
      <c r="K367" s="26" t="str">
        <f t="shared" si="121"/>
        <v/>
      </c>
      <c r="L367" s="26" t="str">
        <f t="shared" si="121"/>
        <v/>
      </c>
      <c r="M367" s="26" t="str">
        <f t="shared" si="118"/>
        <v/>
      </c>
      <c r="N367" s="26" t="str">
        <f t="shared" si="118"/>
        <v/>
      </c>
      <c r="O367" s="26" t="str">
        <f t="shared" si="118"/>
        <v/>
      </c>
      <c r="P367" s="26" t="str">
        <f t="shared" si="118"/>
        <v/>
      </c>
      <c r="Q367" s="26" t="str">
        <f t="shared" si="118"/>
        <v/>
      </c>
      <c r="R367" s="26" t="str">
        <f t="shared" si="122"/>
        <v/>
      </c>
      <c r="S367" s="26" t="str">
        <f t="shared" si="122"/>
        <v/>
      </c>
      <c r="T367" s="26" t="str">
        <f t="shared" si="122"/>
        <v/>
      </c>
    </row>
    <row r="368" spans="1:20" ht="9.75" customHeight="1" x14ac:dyDescent="0.2">
      <c r="A368" s="27" t="str">
        <f>A318</f>
        <v/>
      </c>
      <c r="B368" s="27" t="str">
        <f>B318</f>
        <v/>
      </c>
      <c r="C368" s="247"/>
      <c r="D368" s="247"/>
      <c r="E368" s="27" t="str">
        <f>E318</f>
        <v/>
      </c>
      <c r="F368" s="176"/>
      <c r="G368" s="177" t="str">
        <f>G318</f>
        <v/>
      </c>
      <c r="H368" s="27" t="str">
        <f t="shared" si="115"/>
        <v/>
      </c>
      <c r="I368" s="27" t="str">
        <f t="shared" si="115"/>
        <v>€</v>
      </c>
      <c r="J368" s="27" t="str">
        <f>J318</f>
        <v/>
      </c>
      <c r="K368" s="27" t="str">
        <f>K318</f>
        <v>€</v>
      </c>
      <c r="L368" s="27" t="str">
        <f>L318</f>
        <v>€</v>
      </c>
      <c r="M368" s="27" t="str">
        <f t="shared" si="118"/>
        <v>€</v>
      </c>
      <c r="N368" s="27" t="str">
        <f t="shared" si="118"/>
        <v>€</v>
      </c>
      <c r="O368" s="27" t="str">
        <f t="shared" si="118"/>
        <v>€</v>
      </c>
      <c r="P368" s="27" t="str">
        <f t="shared" si="118"/>
        <v>€</v>
      </c>
      <c r="Q368" s="27" t="str">
        <f t="shared" si="118"/>
        <v>€</v>
      </c>
      <c r="R368" s="27" t="str">
        <f>R318</f>
        <v>€</v>
      </c>
      <c r="S368" s="27" t="str">
        <f>S318</f>
        <v>€</v>
      </c>
      <c r="T368" s="27" t="str">
        <f>T318</f>
        <v>€</v>
      </c>
    </row>
    <row r="369" spans="1:20" ht="9.75" customHeight="1" x14ac:dyDescent="0.2">
      <c r="A369" s="18">
        <f>A319</f>
        <v>1</v>
      </c>
      <c r="B369" s="18">
        <f>B319</f>
        <v>2</v>
      </c>
      <c r="C369" s="235" t="str">
        <f>C319</f>
        <v/>
      </c>
      <c r="D369" s="235"/>
      <c r="E369" s="18">
        <f t="shared" ref="E369:T369" si="123">E319</f>
        <v>3</v>
      </c>
      <c r="F369" s="236">
        <f t="shared" si="123"/>
        <v>4</v>
      </c>
      <c r="G369" s="237"/>
      <c r="H369" s="18">
        <f t="shared" si="115"/>
        <v>5</v>
      </c>
      <c r="I369" s="18">
        <f t="shared" si="115"/>
        <v>6</v>
      </c>
      <c r="J369" s="18" t="str">
        <f t="shared" si="123"/>
        <v/>
      </c>
      <c r="K369" s="18" t="str">
        <f t="shared" si="123"/>
        <v/>
      </c>
      <c r="L369" s="18">
        <f t="shared" si="123"/>
        <v>7</v>
      </c>
      <c r="M369" s="18" t="str">
        <f t="shared" si="118"/>
        <v/>
      </c>
      <c r="N369" s="18" t="str">
        <f t="shared" si="118"/>
        <v/>
      </c>
      <c r="O369" s="18" t="str">
        <f t="shared" si="118"/>
        <v/>
      </c>
      <c r="P369" s="18" t="str">
        <f t="shared" si="118"/>
        <v/>
      </c>
      <c r="Q369" s="18" t="str">
        <f t="shared" si="118"/>
        <v/>
      </c>
      <c r="R369" s="18" t="str">
        <f t="shared" si="123"/>
        <v/>
      </c>
      <c r="S369" s="18" t="str">
        <f t="shared" si="123"/>
        <v/>
      </c>
      <c r="T369" s="18">
        <f t="shared" si="123"/>
        <v>8</v>
      </c>
    </row>
    <row r="370" spans="1:20" ht="9.75" customHeight="1" x14ac:dyDescent="0.2">
      <c r="A370" s="28"/>
      <c r="B370" s="51"/>
      <c r="C370" s="156"/>
      <c r="D370" s="78" t="str">
        <f>IF($Y$3="ja",UPPER(C370),"O")</f>
        <v>O</v>
      </c>
      <c r="E370" s="23"/>
      <c r="F370" s="155"/>
      <c r="G370" s="184"/>
      <c r="H370" s="39"/>
      <c r="I370" s="39"/>
      <c r="J370" s="23"/>
      <c r="K370" s="37"/>
      <c r="L370" s="38">
        <f>IF(OR(D370="",F370=""),0,IFERROR(ROUNDDOWN(H370*I370,2),0))</f>
        <v>0</v>
      </c>
      <c r="M370" s="38">
        <f>ROUNDDOWN($Y$6*$L370,2)</f>
        <v>0</v>
      </c>
      <c r="N370" s="38"/>
      <c r="O370" s="38"/>
      <c r="P370" s="38"/>
      <c r="Q370" s="38"/>
      <c r="R370" s="37"/>
      <c r="S370" s="37"/>
      <c r="T370" s="37"/>
    </row>
    <row r="371" spans="1:20" ht="9.75" customHeight="1" x14ac:dyDescent="0.2">
      <c r="A371" s="29"/>
      <c r="B371" s="52"/>
      <c r="C371" s="157"/>
      <c r="D371" s="79" t="str">
        <f t="shared" ref="D371:D397" si="124">IF($Y$3="ja",IF(UPPER(C371)="",D370,UPPER(C371)),"O")</f>
        <v>O</v>
      </c>
      <c r="E371" s="58" t="str">
        <f>IF(A356=A306,"Übertrag","")</f>
        <v>Übertrag</v>
      </c>
      <c r="F371" s="155"/>
      <c r="G371" s="184"/>
      <c r="H371" s="39"/>
      <c r="I371" s="39"/>
      <c r="J371" s="24"/>
      <c r="K371" s="39">
        <f>IF(E371="Übertrag",IF(K348=0,0,K348),0)</f>
        <v>0</v>
      </c>
      <c r="L371" s="38">
        <f>IF(E371="Übertrag",IF(L348=0,0,L348),IF(OR(D371="",F371=""),0,IFERROR(ROUNDDOWN(H371*I371,2),0)))</f>
        <v>0</v>
      </c>
      <c r="M371" s="39">
        <f>IF(E371="Übertrag",IF(M348=0,0,M348),ROUNDDOWN($Y$6*$L371,2))</f>
        <v>0</v>
      </c>
      <c r="N371" s="39">
        <f>IF(E371="Übertrag",IF(N348=0,0,N348),0)</f>
        <v>0</v>
      </c>
      <c r="O371" s="39">
        <f>IF(E371="Übertrag",IF(O348=0,0,O348),0)</f>
        <v>0</v>
      </c>
      <c r="P371" s="39">
        <f>IF(E371="Übertrag",IF(P348=0,0,P348),0)</f>
        <v>0</v>
      </c>
      <c r="Q371" s="39">
        <f>IF(E371="Übertrag",IF(Q348=0,0,Q348),0)</f>
        <v>0</v>
      </c>
      <c r="R371" s="39">
        <f>IF(E371="Übertrag",IF(R348=0,0,R348),0)</f>
        <v>0</v>
      </c>
      <c r="S371" s="39">
        <f>IF(E371="Übertrag",IF(S348=0,0,S348),0)</f>
        <v>0</v>
      </c>
      <c r="T371" s="39">
        <f>IF(E371="Übertrag",IF(T348=0,0,T348),0)</f>
        <v>0</v>
      </c>
    </row>
    <row r="372" spans="1:20" ht="9.75" customHeight="1" x14ac:dyDescent="0.2">
      <c r="A372" s="29"/>
      <c r="B372" s="52"/>
      <c r="C372" s="157"/>
      <c r="D372" s="79" t="str">
        <f t="shared" si="124"/>
        <v>O</v>
      </c>
      <c r="E372" s="24"/>
      <c r="F372" s="155"/>
      <c r="G372" s="184"/>
      <c r="H372" s="39"/>
      <c r="I372" s="39"/>
      <c r="J372" s="24"/>
      <c r="K372" s="39"/>
      <c r="L372" s="38">
        <f t="shared" ref="L372:L397" si="125">IF(OR(D372="",F372=""),0,IFERROR(ROUNDDOWN(H372*I372,2),0))</f>
        <v>0</v>
      </c>
      <c r="M372" s="38">
        <f t="shared" ref="M372:M397" si="126">ROUNDDOWN($Y$6*$L372,2)</f>
        <v>0</v>
      </c>
      <c r="N372" s="38"/>
      <c r="O372" s="38"/>
      <c r="P372" s="38"/>
      <c r="Q372" s="38"/>
      <c r="R372" s="39"/>
      <c r="S372" s="39"/>
      <c r="T372" s="39"/>
    </row>
    <row r="373" spans="1:20" ht="9.75" customHeight="1" x14ac:dyDescent="0.2">
      <c r="A373" s="29"/>
      <c r="B373" s="52"/>
      <c r="C373" s="157"/>
      <c r="D373" s="79" t="str">
        <f t="shared" si="124"/>
        <v>O</v>
      </c>
      <c r="E373" s="24"/>
      <c r="F373" s="155"/>
      <c r="G373" s="184"/>
      <c r="H373" s="39"/>
      <c r="I373" s="39"/>
      <c r="J373" s="24"/>
      <c r="K373" s="39"/>
      <c r="L373" s="38">
        <f t="shared" si="125"/>
        <v>0</v>
      </c>
      <c r="M373" s="38">
        <f t="shared" si="126"/>
        <v>0</v>
      </c>
      <c r="N373" s="38"/>
      <c r="O373" s="38"/>
      <c r="P373" s="38"/>
      <c r="Q373" s="38"/>
      <c r="R373" s="39"/>
      <c r="S373" s="39"/>
      <c r="T373" s="39"/>
    </row>
    <row r="374" spans="1:20" ht="9.75" customHeight="1" x14ac:dyDescent="0.2">
      <c r="A374" s="29"/>
      <c r="B374" s="52"/>
      <c r="C374" s="157"/>
      <c r="D374" s="79" t="str">
        <f t="shared" si="124"/>
        <v>O</v>
      </c>
      <c r="E374" s="24"/>
      <c r="F374" s="155"/>
      <c r="G374" s="184"/>
      <c r="H374" s="39"/>
      <c r="I374" s="39"/>
      <c r="J374" s="24"/>
      <c r="K374" s="39"/>
      <c r="L374" s="38">
        <f t="shared" si="125"/>
        <v>0</v>
      </c>
      <c r="M374" s="38">
        <f t="shared" si="126"/>
        <v>0</v>
      </c>
      <c r="N374" s="38"/>
      <c r="O374" s="38"/>
      <c r="P374" s="38"/>
      <c r="Q374" s="38"/>
      <c r="R374" s="39"/>
      <c r="S374" s="39"/>
      <c r="T374" s="39"/>
    </row>
    <row r="375" spans="1:20" ht="9.75" customHeight="1" x14ac:dyDescent="0.2">
      <c r="A375" s="29"/>
      <c r="B375" s="52"/>
      <c r="C375" s="157"/>
      <c r="D375" s="79" t="str">
        <f t="shared" si="124"/>
        <v>O</v>
      </c>
      <c r="E375" s="24"/>
      <c r="F375" s="155"/>
      <c r="G375" s="184"/>
      <c r="H375" s="39"/>
      <c r="I375" s="39"/>
      <c r="J375" s="24"/>
      <c r="K375" s="39"/>
      <c r="L375" s="38">
        <f t="shared" si="125"/>
        <v>0</v>
      </c>
      <c r="M375" s="38">
        <f t="shared" si="126"/>
        <v>0</v>
      </c>
      <c r="N375" s="38"/>
      <c r="O375" s="38"/>
      <c r="P375" s="38"/>
      <c r="Q375" s="38"/>
      <c r="R375" s="39"/>
      <c r="S375" s="39"/>
      <c r="T375" s="39"/>
    </row>
    <row r="376" spans="1:20" ht="9.75" customHeight="1" x14ac:dyDescent="0.2">
      <c r="A376" s="29"/>
      <c r="B376" s="52"/>
      <c r="C376" s="157"/>
      <c r="D376" s="79" t="str">
        <f t="shared" si="124"/>
        <v>O</v>
      </c>
      <c r="E376" s="24"/>
      <c r="F376" s="155"/>
      <c r="G376" s="184"/>
      <c r="H376" s="39"/>
      <c r="I376" s="39"/>
      <c r="J376" s="24"/>
      <c r="K376" s="39"/>
      <c r="L376" s="38">
        <f t="shared" si="125"/>
        <v>0</v>
      </c>
      <c r="M376" s="38">
        <f t="shared" si="126"/>
        <v>0</v>
      </c>
      <c r="N376" s="38"/>
      <c r="O376" s="38"/>
      <c r="P376" s="38"/>
      <c r="Q376" s="38"/>
      <c r="R376" s="39"/>
      <c r="S376" s="39"/>
      <c r="T376" s="39"/>
    </row>
    <row r="377" spans="1:20" ht="9.75" customHeight="1" x14ac:dyDescent="0.2">
      <c r="A377" s="29"/>
      <c r="B377" s="52"/>
      <c r="C377" s="157"/>
      <c r="D377" s="79" t="str">
        <f t="shared" si="124"/>
        <v>O</v>
      </c>
      <c r="E377" s="24"/>
      <c r="F377" s="155"/>
      <c r="G377" s="184"/>
      <c r="H377" s="39"/>
      <c r="I377" s="39"/>
      <c r="J377" s="24"/>
      <c r="K377" s="39"/>
      <c r="L377" s="38">
        <f t="shared" si="125"/>
        <v>0</v>
      </c>
      <c r="M377" s="38">
        <f t="shared" si="126"/>
        <v>0</v>
      </c>
      <c r="N377" s="38"/>
      <c r="O377" s="38"/>
      <c r="P377" s="38"/>
      <c r="Q377" s="38"/>
      <c r="R377" s="39"/>
      <c r="S377" s="39"/>
      <c r="T377" s="39"/>
    </row>
    <row r="378" spans="1:20" ht="9.75" customHeight="1" x14ac:dyDescent="0.2">
      <c r="A378" s="29"/>
      <c r="B378" s="52"/>
      <c r="C378" s="157"/>
      <c r="D378" s="79" t="str">
        <f t="shared" si="124"/>
        <v>O</v>
      </c>
      <c r="E378" s="24"/>
      <c r="F378" s="155"/>
      <c r="G378" s="184"/>
      <c r="H378" s="39"/>
      <c r="I378" s="39"/>
      <c r="J378" s="24"/>
      <c r="K378" s="39"/>
      <c r="L378" s="38">
        <f t="shared" si="125"/>
        <v>0</v>
      </c>
      <c r="M378" s="38">
        <f t="shared" si="126"/>
        <v>0</v>
      </c>
      <c r="N378" s="38"/>
      <c r="O378" s="38"/>
      <c r="P378" s="38"/>
      <c r="Q378" s="38"/>
      <c r="R378" s="39"/>
      <c r="S378" s="39"/>
      <c r="T378" s="39"/>
    </row>
    <row r="379" spans="1:20" ht="9.75" customHeight="1" x14ac:dyDescent="0.2">
      <c r="A379" s="29"/>
      <c r="B379" s="52"/>
      <c r="C379" s="157"/>
      <c r="D379" s="79" t="str">
        <f t="shared" si="124"/>
        <v>O</v>
      </c>
      <c r="E379" s="24"/>
      <c r="F379" s="155"/>
      <c r="G379" s="184"/>
      <c r="H379" s="39"/>
      <c r="I379" s="39"/>
      <c r="J379" s="24"/>
      <c r="K379" s="39"/>
      <c r="L379" s="38">
        <f t="shared" si="125"/>
        <v>0</v>
      </c>
      <c r="M379" s="38">
        <f t="shared" si="126"/>
        <v>0</v>
      </c>
      <c r="N379" s="38"/>
      <c r="O379" s="38"/>
      <c r="P379" s="38"/>
      <c r="Q379" s="38"/>
      <c r="R379" s="39"/>
      <c r="S379" s="39"/>
      <c r="T379" s="39"/>
    </row>
    <row r="380" spans="1:20" ht="9.75" customHeight="1" x14ac:dyDescent="0.2">
      <c r="A380" s="29"/>
      <c r="B380" s="52"/>
      <c r="C380" s="157"/>
      <c r="D380" s="79" t="str">
        <f t="shared" si="124"/>
        <v>O</v>
      </c>
      <c r="E380" s="24"/>
      <c r="F380" s="155"/>
      <c r="G380" s="184"/>
      <c r="H380" s="39"/>
      <c r="I380" s="39"/>
      <c r="J380" s="24"/>
      <c r="K380" s="39"/>
      <c r="L380" s="38">
        <f t="shared" si="125"/>
        <v>0</v>
      </c>
      <c r="M380" s="38">
        <f t="shared" si="126"/>
        <v>0</v>
      </c>
      <c r="N380" s="38"/>
      <c r="O380" s="38"/>
      <c r="P380" s="38"/>
      <c r="Q380" s="38"/>
      <c r="R380" s="39"/>
      <c r="S380" s="39"/>
      <c r="T380" s="39"/>
    </row>
    <row r="381" spans="1:20" ht="9.75" customHeight="1" x14ac:dyDescent="0.2">
      <c r="A381" s="29"/>
      <c r="B381" s="52"/>
      <c r="C381" s="157"/>
      <c r="D381" s="79" t="str">
        <f t="shared" si="124"/>
        <v>O</v>
      </c>
      <c r="E381" s="24"/>
      <c r="F381" s="155"/>
      <c r="G381" s="184"/>
      <c r="H381" s="39"/>
      <c r="I381" s="39"/>
      <c r="J381" s="24"/>
      <c r="K381" s="39"/>
      <c r="L381" s="38">
        <f t="shared" si="125"/>
        <v>0</v>
      </c>
      <c r="M381" s="38">
        <f t="shared" si="126"/>
        <v>0</v>
      </c>
      <c r="N381" s="38"/>
      <c r="O381" s="38"/>
      <c r="P381" s="38"/>
      <c r="Q381" s="38"/>
      <c r="R381" s="39"/>
      <c r="S381" s="39"/>
      <c r="T381" s="39"/>
    </row>
    <row r="382" spans="1:20" ht="9.75" customHeight="1" x14ac:dyDescent="0.2">
      <c r="A382" s="29"/>
      <c r="B382" s="52"/>
      <c r="C382" s="157"/>
      <c r="D382" s="79" t="str">
        <f t="shared" si="124"/>
        <v>O</v>
      </c>
      <c r="E382" s="24"/>
      <c r="F382" s="155"/>
      <c r="G382" s="184"/>
      <c r="H382" s="39"/>
      <c r="I382" s="39"/>
      <c r="J382" s="24"/>
      <c r="K382" s="39"/>
      <c r="L382" s="38">
        <f t="shared" si="125"/>
        <v>0</v>
      </c>
      <c r="M382" s="38">
        <f t="shared" si="126"/>
        <v>0</v>
      </c>
      <c r="N382" s="38"/>
      <c r="O382" s="38"/>
      <c r="P382" s="38"/>
      <c r="Q382" s="38"/>
      <c r="R382" s="39"/>
      <c r="S382" s="39"/>
      <c r="T382" s="39"/>
    </row>
    <row r="383" spans="1:20" ht="9.75" customHeight="1" x14ac:dyDescent="0.2">
      <c r="A383" s="29"/>
      <c r="B383" s="52"/>
      <c r="C383" s="157"/>
      <c r="D383" s="79" t="str">
        <f t="shared" si="124"/>
        <v>O</v>
      </c>
      <c r="E383" s="24"/>
      <c r="F383" s="155"/>
      <c r="G383" s="184"/>
      <c r="H383" s="39"/>
      <c r="I383" s="39"/>
      <c r="J383" s="24"/>
      <c r="K383" s="39"/>
      <c r="L383" s="38">
        <f t="shared" si="125"/>
        <v>0</v>
      </c>
      <c r="M383" s="38">
        <f t="shared" si="126"/>
        <v>0</v>
      </c>
      <c r="N383" s="38"/>
      <c r="O383" s="38"/>
      <c r="P383" s="38"/>
      <c r="Q383" s="38"/>
      <c r="R383" s="39"/>
      <c r="S383" s="39"/>
      <c r="T383" s="39"/>
    </row>
    <row r="384" spans="1:20" ht="9.75" customHeight="1" x14ac:dyDescent="0.2">
      <c r="A384" s="29"/>
      <c r="B384" s="52"/>
      <c r="C384" s="157"/>
      <c r="D384" s="79" t="str">
        <f t="shared" si="124"/>
        <v>O</v>
      </c>
      <c r="E384" s="24"/>
      <c r="F384" s="155"/>
      <c r="G384" s="184"/>
      <c r="H384" s="39"/>
      <c r="I384" s="39"/>
      <c r="J384" s="24"/>
      <c r="K384" s="39"/>
      <c r="L384" s="38">
        <f t="shared" si="125"/>
        <v>0</v>
      </c>
      <c r="M384" s="38">
        <f t="shared" si="126"/>
        <v>0</v>
      </c>
      <c r="N384" s="38"/>
      <c r="O384" s="38"/>
      <c r="P384" s="38"/>
      <c r="Q384" s="38"/>
      <c r="R384" s="39"/>
      <c r="S384" s="39"/>
      <c r="T384" s="39"/>
    </row>
    <row r="385" spans="1:21" ht="9.75" customHeight="1" x14ac:dyDescent="0.2">
      <c r="A385" s="29"/>
      <c r="B385" s="52"/>
      <c r="C385" s="157"/>
      <c r="D385" s="79" t="str">
        <f t="shared" si="124"/>
        <v>O</v>
      </c>
      <c r="E385" s="24"/>
      <c r="F385" s="155"/>
      <c r="G385" s="184"/>
      <c r="H385" s="39"/>
      <c r="I385" s="39"/>
      <c r="J385" s="24"/>
      <c r="K385" s="39"/>
      <c r="L385" s="38">
        <f t="shared" si="125"/>
        <v>0</v>
      </c>
      <c r="M385" s="38">
        <f t="shared" si="126"/>
        <v>0</v>
      </c>
      <c r="N385" s="38"/>
      <c r="O385" s="38"/>
      <c r="P385" s="38"/>
      <c r="Q385" s="38"/>
      <c r="R385" s="39"/>
      <c r="S385" s="39"/>
      <c r="T385" s="39"/>
    </row>
    <row r="386" spans="1:21" ht="9.75" customHeight="1" x14ac:dyDescent="0.2">
      <c r="A386" s="29"/>
      <c r="B386" s="52"/>
      <c r="C386" s="157"/>
      <c r="D386" s="79" t="str">
        <f t="shared" si="124"/>
        <v>O</v>
      </c>
      <c r="E386" s="24"/>
      <c r="F386" s="155"/>
      <c r="G386" s="184"/>
      <c r="H386" s="39"/>
      <c r="I386" s="39"/>
      <c r="J386" s="24"/>
      <c r="K386" s="39"/>
      <c r="L386" s="38">
        <f t="shared" si="125"/>
        <v>0</v>
      </c>
      <c r="M386" s="38">
        <f t="shared" si="126"/>
        <v>0</v>
      </c>
      <c r="N386" s="38"/>
      <c r="O386" s="38"/>
      <c r="P386" s="38"/>
      <c r="Q386" s="38"/>
      <c r="R386" s="39"/>
      <c r="S386" s="39"/>
      <c r="T386" s="39"/>
    </row>
    <row r="387" spans="1:21" ht="9.75" customHeight="1" x14ac:dyDescent="0.2">
      <c r="A387" s="29"/>
      <c r="B387" s="52"/>
      <c r="C387" s="157"/>
      <c r="D387" s="79" t="str">
        <f t="shared" si="124"/>
        <v>O</v>
      </c>
      <c r="E387" s="24"/>
      <c r="F387" s="155"/>
      <c r="G387" s="184"/>
      <c r="H387" s="39"/>
      <c r="I387" s="39"/>
      <c r="J387" s="24"/>
      <c r="K387" s="39"/>
      <c r="L387" s="38">
        <f t="shared" si="125"/>
        <v>0</v>
      </c>
      <c r="M387" s="38">
        <f t="shared" si="126"/>
        <v>0</v>
      </c>
      <c r="N387" s="38"/>
      <c r="O387" s="38"/>
      <c r="P387" s="38"/>
      <c r="Q387" s="38"/>
      <c r="R387" s="39"/>
      <c r="S387" s="39"/>
      <c r="T387" s="39"/>
    </row>
    <row r="388" spans="1:21" ht="9.75" customHeight="1" x14ac:dyDescent="0.2">
      <c r="A388" s="29"/>
      <c r="B388" s="52"/>
      <c r="C388" s="157"/>
      <c r="D388" s="79" t="str">
        <f t="shared" si="124"/>
        <v>O</v>
      </c>
      <c r="E388" s="24"/>
      <c r="F388" s="155"/>
      <c r="G388" s="184"/>
      <c r="H388" s="39"/>
      <c r="I388" s="39"/>
      <c r="J388" s="24"/>
      <c r="K388" s="39"/>
      <c r="L388" s="38">
        <f t="shared" si="125"/>
        <v>0</v>
      </c>
      <c r="M388" s="38">
        <f t="shared" si="126"/>
        <v>0</v>
      </c>
      <c r="N388" s="38"/>
      <c r="O388" s="38"/>
      <c r="P388" s="38"/>
      <c r="Q388" s="38"/>
      <c r="R388" s="39"/>
      <c r="S388" s="39"/>
      <c r="T388" s="39"/>
    </row>
    <row r="389" spans="1:21" ht="9.75" customHeight="1" x14ac:dyDescent="0.2">
      <c r="A389" s="29"/>
      <c r="B389" s="52"/>
      <c r="C389" s="157"/>
      <c r="D389" s="79" t="str">
        <f t="shared" si="124"/>
        <v>O</v>
      </c>
      <c r="E389" s="24"/>
      <c r="F389" s="155"/>
      <c r="G389" s="184"/>
      <c r="H389" s="39"/>
      <c r="I389" s="39"/>
      <c r="J389" s="24"/>
      <c r="K389" s="39"/>
      <c r="L389" s="38">
        <f t="shared" si="125"/>
        <v>0</v>
      </c>
      <c r="M389" s="38">
        <f t="shared" si="126"/>
        <v>0</v>
      </c>
      <c r="N389" s="38"/>
      <c r="O389" s="38"/>
      <c r="P389" s="38"/>
      <c r="Q389" s="38"/>
      <c r="R389" s="39"/>
      <c r="S389" s="39"/>
      <c r="T389" s="39"/>
    </row>
    <row r="390" spans="1:21" ht="9.75" customHeight="1" x14ac:dyDescent="0.2">
      <c r="A390" s="29"/>
      <c r="B390" s="52"/>
      <c r="C390" s="157"/>
      <c r="D390" s="79" t="str">
        <f t="shared" si="124"/>
        <v>O</v>
      </c>
      <c r="E390" s="24"/>
      <c r="F390" s="155"/>
      <c r="G390" s="184"/>
      <c r="H390" s="39"/>
      <c r="I390" s="39"/>
      <c r="J390" s="24"/>
      <c r="K390" s="39"/>
      <c r="L390" s="38">
        <f t="shared" si="125"/>
        <v>0</v>
      </c>
      <c r="M390" s="38">
        <f t="shared" si="126"/>
        <v>0</v>
      </c>
      <c r="N390" s="38"/>
      <c r="O390" s="38"/>
      <c r="P390" s="38"/>
      <c r="Q390" s="38"/>
      <c r="R390" s="39"/>
      <c r="S390" s="39"/>
      <c r="T390" s="39"/>
    </row>
    <row r="391" spans="1:21" ht="9.75" customHeight="1" x14ac:dyDescent="0.2">
      <c r="A391" s="29"/>
      <c r="B391" s="52"/>
      <c r="C391" s="157"/>
      <c r="D391" s="79" t="str">
        <f t="shared" si="124"/>
        <v>O</v>
      </c>
      <c r="E391" s="24"/>
      <c r="F391" s="155"/>
      <c r="G391" s="184"/>
      <c r="H391" s="39"/>
      <c r="I391" s="39"/>
      <c r="J391" s="24"/>
      <c r="K391" s="39"/>
      <c r="L391" s="38">
        <f t="shared" si="125"/>
        <v>0</v>
      </c>
      <c r="M391" s="38">
        <f t="shared" si="126"/>
        <v>0</v>
      </c>
      <c r="N391" s="38"/>
      <c r="O391" s="38"/>
      <c r="P391" s="38"/>
      <c r="Q391" s="38"/>
      <c r="R391" s="39"/>
      <c r="S391" s="39"/>
      <c r="T391" s="39"/>
    </row>
    <row r="392" spans="1:21" ht="9.75" customHeight="1" x14ac:dyDescent="0.2">
      <c r="A392" s="29"/>
      <c r="B392" s="52"/>
      <c r="C392" s="157"/>
      <c r="D392" s="79" t="str">
        <f t="shared" si="124"/>
        <v>O</v>
      </c>
      <c r="E392" s="24"/>
      <c r="F392" s="155"/>
      <c r="G392" s="184"/>
      <c r="H392" s="39"/>
      <c r="I392" s="39"/>
      <c r="J392" s="24"/>
      <c r="K392" s="39"/>
      <c r="L392" s="38">
        <f t="shared" si="125"/>
        <v>0</v>
      </c>
      <c r="M392" s="38">
        <f t="shared" si="126"/>
        <v>0</v>
      </c>
      <c r="N392" s="38"/>
      <c r="O392" s="38"/>
      <c r="P392" s="38"/>
      <c r="Q392" s="38"/>
      <c r="R392" s="39"/>
      <c r="S392" s="39"/>
      <c r="T392" s="39"/>
    </row>
    <row r="393" spans="1:21" ht="9.75" customHeight="1" x14ac:dyDescent="0.2">
      <c r="A393" s="29"/>
      <c r="B393" s="52"/>
      <c r="C393" s="157"/>
      <c r="D393" s="79" t="str">
        <f t="shared" si="124"/>
        <v>O</v>
      </c>
      <c r="E393" s="24"/>
      <c r="F393" s="155"/>
      <c r="G393" s="184"/>
      <c r="H393" s="39"/>
      <c r="I393" s="39"/>
      <c r="J393" s="24"/>
      <c r="K393" s="39"/>
      <c r="L393" s="38">
        <f t="shared" si="125"/>
        <v>0</v>
      </c>
      <c r="M393" s="38">
        <f t="shared" si="126"/>
        <v>0</v>
      </c>
      <c r="N393" s="38"/>
      <c r="O393" s="38"/>
      <c r="P393" s="38"/>
      <c r="Q393" s="38"/>
      <c r="R393" s="39"/>
      <c r="S393" s="39"/>
      <c r="T393" s="39"/>
    </row>
    <row r="394" spans="1:21" ht="9.75" customHeight="1" x14ac:dyDescent="0.2">
      <c r="A394" s="29"/>
      <c r="B394" s="52"/>
      <c r="C394" s="157"/>
      <c r="D394" s="79" t="str">
        <f t="shared" si="124"/>
        <v>O</v>
      </c>
      <c r="E394" s="24"/>
      <c r="F394" s="155"/>
      <c r="G394" s="184"/>
      <c r="H394" s="39"/>
      <c r="I394" s="39"/>
      <c r="J394" s="24"/>
      <c r="K394" s="39"/>
      <c r="L394" s="38">
        <f t="shared" si="125"/>
        <v>0</v>
      </c>
      <c r="M394" s="38">
        <f t="shared" si="126"/>
        <v>0</v>
      </c>
      <c r="N394" s="38"/>
      <c r="O394" s="38"/>
      <c r="P394" s="38"/>
      <c r="Q394" s="38"/>
      <c r="R394" s="39"/>
      <c r="S394" s="39"/>
      <c r="T394" s="39"/>
    </row>
    <row r="395" spans="1:21" ht="9.75" customHeight="1" x14ac:dyDescent="0.2">
      <c r="A395" s="29"/>
      <c r="B395" s="52"/>
      <c r="C395" s="157"/>
      <c r="D395" s="79" t="str">
        <f t="shared" si="124"/>
        <v>O</v>
      </c>
      <c r="E395" s="24"/>
      <c r="F395" s="155"/>
      <c r="G395" s="184"/>
      <c r="H395" s="39"/>
      <c r="I395" s="39"/>
      <c r="J395" s="24"/>
      <c r="K395" s="39"/>
      <c r="L395" s="38">
        <f t="shared" si="125"/>
        <v>0</v>
      </c>
      <c r="M395" s="38">
        <f t="shared" si="126"/>
        <v>0</v>
      </c>
      <c r="N395" s="38"/>
      <c r="O395" s="38"/>
      <c r="P395" s="38"/>
      <c r="Q395" s="38"/>
      <c r="R395" s="39"/>
      <c r="S395" s="39"/>
      <c r="T395" s="39"/>
    </row>
    <row r="396" spans="1:21" ht="9.75" customHeight="1" x14ac:dyDescent="0.2">
      <c r="A396" s="29"/>
      <c r="B396" s="52"/>
      <c r="C396" s="157"/>
      <c r="D396" s="79" t="str">
        <f t="shared" si="124"/>
        <v>O</v>
      </c>
      <c r="E396" s="24"/>
      <c r="F396" s="155"/>
      <c r="G396" s="184"/>
      <c r="H396" s="39"/>
      <c r="I396" s="39"/>
      <c r="J396" s="24"/>
      <c r="K396" s="39"/>
      <c r="L396" s="38">
        <f t="shared" si="125"/>
        <v>0</v>
      </c>
      <c r="M396" s="38">
        <f t="shared" si="126"/>
        <v>0</v>
      </c>
      <c r="N396" s="38"/>
      <c r="O396" s="38"/>
      <c r="P396" s="38"/>
      <c r="Q396" s="38"/>
      <c r="R396" s="39"/>
      <c r="S396" s="39"/>
      <c r="T396" s="39"/>
      <c r="U396" s="267" t="str">
        <f>U346</f>
        <v xml:space="preserve"> </v>
      </c>
    </row>
    <row r="397" spans="1:21" ht="9.75" customHeight="1" x14ac:dyDescent="0.2">
      <c r="A397" s="30"/>
      <c r="B397" s="53"/>
      <c r="C397" s="158"/>
      <c r="D397" s="80" t="str">
        <f t="shared" si="124"/>
        <v>O</v>
      </c>
      <c r="E397" s="25"/>
      <c r="F397" s="155"/>
      <c r="G397" s="184"/>
      <c r="H397" s="40"/>
      <c r="I397" s="39"/>
      <c r="J397" s="25"/>
      <c r="K397" s="40"/>
      <c r="L397" s="38">
        <f t="shared" si="125"/>
        <v>0</v>
      </c>
      <c r="M397" s="38">
        <f t="shared" si="126"/>
        <v>0</v>
      </c>
      <c r="N397" s="38"/>
      <c r="O397" s="38"/>
      <c r="P397" s="38"/>
      <c r="Q397" s="38"/>
      <c r="R397" s="40"/>
      <c r="S397" s="40"/>
      <c r="T397" s="40"/>
      <c r="U397" s="267"/>
    </row>
    <row r="398" spans="1:21" ht="9.75" customHeight="1" x14ac:dyDescent="0.2">
      <c r="A398" s="188" t="str">
        <f>IF(A348&lt;&gt;"",A348,"")</f>
        <v/>
      </c>
      <c r="B398" s="125"/>
      <c r="C398" s="125"/>
      <c r="D398" s="125"/>
      <c r="E398" s="125"/>
      <c r="F398" s="129"/>
      <c r="G398" s="129" t="str">
        <f>G348</f>
        <v>Summe</v>
      </c>
      <c r="H398" s="129"/>
      <c r="I398" s="130"/>
      <c r="J398" s="20" t="str">
        <f>J348</f>
        <v xml:space="preserve"> Summe</v>
      </c>
      <c r="K398" s="41">
        <f t="shared" ref="K398:T398" si="127">SUM(K370:K397)</f>
        <v>0</v>
      </c>
      <c r="L398" s="41">
        <f t="shared" si="127"/>
        <v>0</v>
      </c>
      <c r="M398" s="41">
        <f t="shared" si="127"/>
        <v>0</v>
      </c>
      <c r="N398" s="41">
        <f>SUM(N370:N397)</f>
        <v>0</v>
      </c>
      <c r="O398" s="41">
        <f>SUM(O370:O397)</f>
        <v>0</v>
      </c>
      <c r="P398" s="41">
        <f>SUM(P370:P397)</f>
        <v>0</v>
      </c>
      <c r="Q398" s="41">
        <f>SUM(Q370:Q397)</f>
        <v>0</v>
      </c>
      <c r="R398" s="41">
        <f t="shared" si="127"/>
        <v>0</v>
      </c>
      <c r="S398" s="41">
        <f t="shared" si="127"/>
        <v>0</v>
      </c>
      <c r="T398" s="41">
        <f t="shared" si="127"/>
        <v>0</v>
      </c>
      <c r="U398" s="267"/>
    </row>
    <row r="399" spans="1:21" ht="9.75" customHeight="1" x14ac:dyDescent="0.2">
      <c r="A399" s="9"/>
      <c r="B399" s="9"/>
      <c r="C399" s="9"/>
      <c r="D399" s="9"/>
      <c r="E399" s="8"/>
      <c r="F399" s="131"/>
      <c r="G399" s="131" t="str">
        <f>G349</f>
        <v>Gemeinkosten 25% pauschal</v>
      </c>
      <c r="H399" s="131"/>
      <c r="I399" s="132"/>
      <c r="J399" s="20" t="str">
        <f>J349</f>
        <v xml:space="preserve"> Gemeinkosten 25% pauschal</v>
      </c>
      <c r="K399" s="42"/>
      <c r="L399" s="41">
        <f>ROUNDDOWN(L398*$Y$6,2)</f>
        <v>0</v>
      </c>
      <c r="M399" s="42"/>
      <c r="N399" s="42"/>
      <c r="O399" s="42"/>
      <c r="P399" s="42"/>
      <c r="Q399" s="42"/>
      <c r="R399" s="42"/>
      <c r="S399" s="42"/>
      <c r="T399" s="42"/>
      <c r="U399" s="267"/>
    </row>
    <row r="400" spans="1:21" ht="9.75" customHeight="1" x14ac:dyDescent="0.2">
      <c r="A400" s="128" t="str">
        <f>A350</f>
        <v>Bitte verwenden Sie für jedes Jahr ein extra Blatt.</v>
      </c>
      <c r="B400" s="7"/>
      <c r="C400" s="7"/>
      <c r="D400" s="7"/>
      <c r="E400" s="8"/>
      <c r="F400" s="131"/>
      <c r="G400" s="131" t="str">
        <f>G350</f>
        <v>GESAMTKOSTEN</v>
      </c>
      <c r="H400" s="131"/>
      <c r="I400" s="132"/>
      <c r="J400" s="20" t="str">
        <f>J350</f>
        <v xml:space="preserve"> GESAMTKOSTEN</v>
      </c>
      <c r="K400" s="41">
        <f>K398</f>
        <v>0</v>
      </c>
      <c r="L400" s="41">
        <f>L398+L399</f>
        <v>0</v>
      </c>
      <c r="M400" s="41"/>
      <c r="N400" s="41">
        <f t="shared" ref="N400:T400" si="128">N398</f>
        <v>0</v>
      </c>
      <c r="O400" s="41">
        <f t="shared" si="128"/>
        <v>0</v>
      </c>
      <c r="P400" s="41">
        <f t="shared" si="128"/>
        <v>0</v>
      </c>
      <c r="Q400" s="41">
        <f t="shared" si="128"/>
        <v>0</v>
      </c>
      <c r="R400" s="41">
        <f t="shared" si="128"/>
        <v>0</v>
      </c>
      <c r="S400" s="41">
        <f t="shared" si="128"/>
        <v>0</v>
      </c>
      <c r="T400" s="41">
        <f t="shared" si="128"/>
        <v>0</v>
      </c>
      <c r="U400" s="267"/>
    </row>
    <row r="401" spans="1:24" ht="9.75" customHeight="1" x14ac:dyDescent="0.2">
      <c r="A401" s="7"/>
      <c r="B401" s="7"/>
      <c r="C401" s="7"/>
      <c r="D401" s="7"/>
      <c r="E401" s="8"/>
      <c r="F401" s="8"/>
      <c r="G401" s="8"/>
      <c r="H401" s="8"/>
      <c r="I401" s="8"/>
      <c r="J401" s="21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V401" s="34"/>
      <c r="W401" s="34"/>
      <c r="X401" s="34"/>
    </row>
    <row r="402" spans="1:24" ht="9.75" customHeight="1" x14ac:dyDescent="0.2">
      <c r="A402" s="127" t="str">
        <f>A352</f>
        <v>Arbeits-, Zeit- und Ausgabenplan (Durchführbarkeitsstudien)</v>
      </c>
      <c r="B402" s="7"/>
      <c r="C402" s="7"/>
      <c r="D402" s="7"/>
      <c r="E402" s="8"/>
      <c r="F402" s="8"/>
      <c r="G402" s="8"/>
      <c r="H402" s="8"/>
      <c r="I402" s="8"/>
      <c r="J402" s="8"/>
      <c r="K402" s="255" t="str">
        <f>K352</f>
        <v>BN: ______________________</v>
      </c>
      <c r="L402" s="255"/>
      <c r="M402" s="255"/>
      <c r="N402" s="255"/>
      <c r="O402" s="255"/>
      <c r="P402" s="255"/>
      <c r="Q402" s="255"/>
      <c r="R402" s="255"/>
      <c r="S402" s="255"/>
      <c r="T402" s="255"/>
    </row>
    <row r="403" spans="1:24" ht="9.75" customHeight="1" x14ac:dyDescent="0.2">
      <c r="A403" s="7"/>
      <c r="B403" s="7"/>
      <c r="C403" s="7"/>
      <c r="D403" s="7"/>
      <c r="E403" s="124"/>
      <c r="F403" s="8"/>
      <c r="G403" s="8"/>
      <c r="H403" s="8"/>
      <c r="I403" s="8"/>
      <c r="J403" s="8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</row>
    <row r="404" spans="1:24" ht="9.75" customHeight="1" x14ac:dyDescent="0.2">
      <c r="A404" s="9"/>
      <c r="B404" s="9"/>
      <c r="C404" s="9"/>
      <c r="D404" s="9"/>
      <c r="E404" s="124"/>
      <c r="F404" s="8" t="str">
        <f>F354</f>
        <v/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</row>
    <row r="405" spans="1:24" ht="9.75" customHeight="1" x14ac:dyDescent="0.2">
      <c r="A405" s="253" t="str">
        <f>A355</f>
        <v>Jahr</v>
      </c>
      <c r="B405" s="254"/>
      <c r="C405" s="46"/>
      <c r="D405" s="13" t="b">
        <f>IF(OR(VALUE(ROW(L450))&lt;&gt;(T406*50),VALUE(COLUMN(T450))&lt;&gt;IF(ISBLANK($V$72),IF(ISBLANK($V$72),IF(AND($Y$4=1,$Y$5="ja"),20-$AA$72,20-LOOKUP($Y$4,$W$17:$Z$17,$W$72:$Z$72)),20),20)),FALSE,TRUE)</f>
        <v>1</v>
      </c>
      <c r="E405" s="124" t="str">
        <f>IF(E355="","",E355)</f>
        <v>Spalte 5: maximal 143 produktive h/Monat je Vollzeitbeschäftigten</v>
      </c>
      <c r="G405" s="8"/>
      <c r="I405" s="8"/>
      <c r="J405" s="8"/>
      <c r="K405" s="8"/>
      <c r="L405" s="21"/>
      <c r="M405" s="21"/>
      <c r="N405" s="21"/>
      <c r="O405" s="21"/>
      <c r="P405" s="21"/>
      <c r="Q405" s="21"/>
      <c r="R405" s="8"/>
      <c r="S405" s="8"/>
      <c r="T405" s="10" t="str">
        <f>T355</f>
        <v xml:space="preserve"> Blatt</v>
      </c>
    </row>
    <row r="406" spans="1:24" ht="9.75" customHeight="1" x14ac:dyDescent="0.2">
      <c r="A406" s="251">
        <f>A356</f>
        <v>0</v>
      </c>
      <c r="B406" s="252"/>
      <c r="C406" s="57"/>
      <c r="D406" s="57" t="b">
        <f>IF($Y$3="",IF(COUNTBLANK(C420:C447)=COUNTA(D420:D447),TRUE,FALSE),IF((COUNTIF(D420:D447,"E")+COUNTIF(D420:D447,"I"))=(COUNTA(D420:D447)-COUNTBLANK(D420:D447)),TRUE,FALSE))</f>
        <v>1</v>
      </c>
      <c r="E406" s="124" t="str">
        <f>IF(E356="","",E356)</f>
        <v>Basis Spalte 6: qualifikationsabhängige Stundensätze (siehe www.tbi-mv.de)</v>
      </c>
      <c r="G406" s="8"/>
      <c r="I406" s="8"/>
      <c r="J406" s="8"/>
      <c r="K406" s="8"/>
      <c r="T406" s="11">
        <f>T356+1</f>
        <v>9</v>
      </c>
    </row>
    <row r="407" spans="1:24" ht="9.75" customHeight="1" x14ac:dyDescent="0.2">
      <c r="A407" s="163">
        <f>IF(A406="",0,IF(ISERROR(A457),1,A457+1))</f>
        <v>12</v>
      </c>
      <c r="B407" s="12"/>
      <c r="C407" s="12"/>
      <c r="D407" s="13" t="b">
        <f>IF(COUNTA(L420:L447)=28,TRUE,FALSE)</f>
        <v>1</v>
      </c>
      <c r="E407" s="244" t="str">
        <f>IF(AND(D405,D406,D407),"","FEHLER-verursachende Bearbeitung der AZA-Vorlage")</f>
        <v/>
      </c>
      <c r="F407" s="244"/>
      <c r="G407" s="244"/>
      <c r="H407" s="244"/>
      <c r="I407" s="244"/>
      <c r="J407" s="244"/>
      <c r="K407" s="244"/>
      <c r="L407" s="244"/>
      <c r="M407" s="8"/>
      <c r="N407" s="8"/>
      <c r="O407" s="8"/>
      <c r="P407" s="8"/>
      <c r="Q407" s="8"/>
      <c r="R407" s="8"/>
      <c r="S407" s="8"/>
      <c r="T407" s="8"/>
    </row>
    <row r="408" spans="1:24" ht="9.75" customHeight="1" x14ac:dyDescent="0.2">
      <c r="A408" s="12"/>
      <c r="B408" s="12"/>
      <c r="C408" s="12"/>
      <c r="D408" s="12"/>
      <c r="E408" s="244"/>
      <c r="F408" s="244"/>
      <c r="G408" s="244"/>
      <c r="H408" s="244"/>
      <c r="I408" s="244"/>
      <c r="J408" s="244"/>
      <c r="K408" s="244"/>
      <c r="L408" s="244"/>
      <c r="M408" s="8"/>
      <c r="N408" s="8"/>
      <c r="O408" s="8"/>
      <c r="P408" s="8"/>
      <c r="Q408" s="8"/>
      <c r="R408" s="8"/>
      <c r="S408" s="8"/>
      <c r="T408" s="8"/>
    </row>
    <row r="409" spans="1:24" ht="9.75" customHeight="1" x14ac:dyDescent="0.2">
      <c r="B409" s="13" t="str">
        <f>IF(B359="","",B359)</f>
        <v/>
      </c>
      <c r="C409" s="9" t="str">
        <f>IF(C359="","",C359)</f>
        <v/>
      </c>
      <c r="D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</row>
    <row r="410" spans="1:24" ht="9.75" customHeight="1" x14ac:dyDescent="0.2">
      <c r="A410" s="13"/>
      <c r="B410" s="13"/>
      <c r="C410" s="13"/>
      <c r="D410" s="13"/>
      <c r="E410" s="211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4" ht="9.75" customHeight="1" x14ac:dyDescent="0.2">
      <c r="A411" s="48" t="str">
        <f>A361</f>
        <v/>
      </c>
      <c r="B411" s="48" t="str">
        <f>B361</f>
        <v/>
      </c>
      <c r="C411" s="245" t="str">
        <f>C361</f>
        <v>FuE-Kategorie</v>
      </c>
      <c r="D411" s="245"/>
      <c r="E411" s="48" t="str">
        <f t="shared" ref="E411:F419" si="129">E361</f>
        <v/>
      </c>
      <c r="F411" s="239" t="str">
        <f t="shared" si="129"/>
        <v>Personal</v>
      </c>
      <c r="G411" s="239"/>
      <c r="H411" s="239"/>
      <c r="I411" s="239"/>
      <c r="J411" s="48" t="str">
        <f>J361</f>
        <v/>
      </c>
      <c r="K411" s="248" t="str">
        <f>K361</f>
        <v xml:space="preserve">Ausgabengruppe </v>
      </c>
      <c r="L411" s="249"/>
      <c r="M411" s="249"/>
      <c r="N411" s="249"/>
      <c r="O411" s="249"/>
      <c r="P411" s="249"/>
      <c r="Q411" s="249"/>
      <c r="R411" s="249"/>
      <c r="S411" s="249"/>
      <c r="T411" s="250"/>
    </row>
    <row r="412" spans="1:24" ht="9.75" customHeight="1" x14ac:dyDescent="0.2">
      <c r="A412" s="26" t="str">
        <f t="shared" ref="A412:B419" si="130">A362</f>
        <v/>
      </c>
      <c r="B412" s="26" t="str">
        <f t="shared" si="130"/>
        <v/>
      </c>
      <c r="C412" s="246"/>
      <c r="D412" s="246"/>
      <c r="E412" s="26" t="str">
        <f t="shared" si="129"/>
        <v/>
      </c>
      <c r="F412" s="240" t="str">
        <f t="shared" si="129"/>
        <v/>
      </c>
      <c r="G412" s="241"/>
      <c r="H412" s="15" t="str">
        <f>H362</f>
        <v/>
      </c>
      <c r="I412" s="15" t="str">
        <f>I362</f>
        <v/>
      </c>
      <c r="J412" s="26" t="str">
        <f>J362</f>
        <v/>
      </c>
      <c r="K412" s="15" t="str">
        <f>K362</f>
        <v/>
      </c>
      <c r="L412" s="15" t="str">
        <f t="shared" ref="L412:T412" si="131">L362</f>
        <v/>
      </c>
      <c r="M412" s="15" t="str">
        <f t="shared" si="131"/>
        <v/>
      </c>
      <c r="N412" s="15" t="str">
        <f t="shared" si="131"/>
        <v/>
      </c>
      <c r="O412" s="15" t="str">
        <f t="shared" si="131"/>
        <v/>
      </c>
      <c r="P412" s="15" t="str">
        <f t="shared" si="131"/>
        <v/>
      </c>
      <c r="Q412" s="15" t="str">
        <f t="shared" si="131"/>
        <v/>
      </c>
      <c r="R412" s="15" t="str">
        <f t="shared" si="131"/>
        <v/>
      </c>
      <c r="S412" s="15" t="str">
        <f t="shared" si="131"/>
        <v/>
      </c>
      <c r="T412" s="15" t="str">
        <f t="shared" si="131"/>
        <v/>
      </c>
    </row>
    <row r="413" spans="1:24" ht="9.75" customHeight="1" x14ac:dyDescent="0.2">
      <c r="A413" s="26" t="str">
        <f t="shared" si="130"/>
        <v/>
      </c>
      <c r="B413" s="26" t="str">
        <f t="shared" si="130"/>
        <v/>
      </c>
      <c r="C413" s="246"/>
      <c r="D413" s="246"/>
      <c r="E413" s="26" t="str">
        <f t="shared" si="129"/>
        <v>Jahresprogramm in</v>
      </c>
      <c r="F413" s="242" t="str">
        <f t="shared" si="129"/>
        <v>Zahl und</v>
      </c>
      <c r="G413" s="243"/>
      <c r="H413" s="26" t="str">
        <f t="shared" ref="H413:T413" si="132">H363</f>
        <v>Stunden</v>
      </c>
      <c r="I413" s="26" t="str">
        <f t="shared" si="132"/>
        <v>Stunden-</v>
      </c>
      <c r="J413" s="26" t="str">
        <f t="shared" si="132"/>
        <v/>
      </c>
      <c r="K413" s="26" t="str">
        <f t="shared" si="132"/>
        <v/>
      </c>
      <c r="L413" s="172" t="str">
        <f t="shared" si="132"/>
        <v>Personal</v>
      </c>
      <c r="M413" s="26" t="str">
        <f t="shared" si="132"/>
        <v>Gemein-</v>
      </c>
      <c r="N413" s="26" t="str">
        <f t="shared" si="132"/>
        <v/>
      </c>
      <c r="O413" s="26" t="str">
        <f t="shared" si="132"/>
        <v/>
      </c>
      <c r="P413" s="26" t="str">
        <f t="shared" si="132"/>
        <v/>
      </c>
      <c r="Q413" s="26" t="str">
        <f t="shared" si="132"/>
        <v/>
      </c>
      <c r="R413" s="26" t="str">
        <f t="shared" si="132"/>
        <v/>
      </c>
      <c r="S413" s="26" t="str">
        <f t="shared" si="132"/>
        <v/>
      </c>
      <c r="T413" s="26" t="str">
        <f t="shared" si="132"/>
        <v>externe</v>
      </c>
    </row>
    <row r="414" spans="1:24" ht="9.75" customHeight="1" x14ac:dyDescent="0.2">
      <c r="A414" s="26" t="str">
        <f t="shared" si="130"/>
        <v>Lfd.</v>
      </c>
      <c r="B414" s="26" t="str">
        <f t="shared" si="130"/>
        <v>Arbeiten</v>
      </c>
      <c r="C414" s="246"/>
      <c r="D414" s="246"/>
      <c r="E414" s="26" t="str">
        <f t="shared" si="129"/>
        <v>Projektabschnitten</v>
      </c>
      <c r="F414" s="242" t="str">
        <f t="shared" si="129"/>
        <v>Qualifika-</v>
      </c>
      <c r="G414" s="243"/>
      <c r="H414" s="26" t="str">
        <f t="shared" ref="H414:T414" si="133">H364</f>
        <v>Gesamt</v>
      </c>
      <c r="I414" s="26" t="str">
        <f t="shared" si="133"/>
        <v>sätze</v>
      </c>
      <c r="J414" s="26" t="str">
        <f t="shared" si="133"/>
        <v/>
      </c>
      <c r="K414" s="26" t="str">
        <f t="shared" si="133"/>
        <v/>
      </c>
      <c r="L414" s="26" t="str">
        <f t="shared" si="133"/>
        <v>Sp. 5x6</v>
      </c>
      <c r="M414" s="26" t="str">
        <f t="shared" si="133"/>
        <v>kosten</v>
      </c>
      <c r="N414" s="26" t="str">
        <f t="shared" si="133"/>
        <v/>
      </c>
      <c r="O414" s="26" t="str">
        <f t="shared" si="133"/>
        <v/>
      </c>
      <c r="P414" s="26" t="str">
        <f t="shared" si="133"/>
        <v/>
      </c>
      <c r="Q414" s="26" t="str">
        <f t="shared" si="133"/>
        <v/>
      </c>
      <c r="R414" s="26" t="str">
        <f t="shared" si="133"/>
        <v/>
      </c>
      <c r="S414" s="26" t="str">
        <f t="shared" si="133"/>
        <v/>
      </c>
      <c r="T414" s="26" t="str">
        <f t="shared" si="133"/>
        <v>Studien-</v>
      </c>
    </row>
    <row r="415" spans="1:24" ht="9.75" customHeight="1" x14ac:dyDescent="0.2">
      <c r="A415" s="26" t="str">
        <f t="shared" si="130"/>
        <v>Nr.</v>
      </c>
      <c r="B415" s="26" t="str">
        <f t="shared" si="130"/>
        <v>von/bis</v>
      </c>
      <c r="C415" s="246"/>
      <c r="D415" s="246"/>
      <c r="E415" s="26" t="str">
        <f t="shared" si="129"/>
        <v>im Kalenderjahr</v>
      </c>
      <c r="F415" s="242" t="str">
        <f t="shared" si="129"/>
        <v>tion</v>
      </c>
      <c r="G415" s="243"/>
      <c r="H415" s="26" t="str">
        <f t="shared" ref="H415:T415" si="134">H365</f>
        <v/>
      </c>
      <c r="I415" s="26" t="str">
        <f t="shared" si="134"/>
        <v/>
      </c>
      <c r="J415" s="26" t="str">
        <f t="shared" si="134"/>
        <v/>
      </c>
      <c r="K415" s="26" t="str">
        <f t="shared" si="134"/>
        <v/>
      </c>
      <c r="L415" s="26" t="str">
        <f t="shared" si="134"/>
        <v/>
      </c>
      <c r="M415" s="26" t="str">
        <f t="shared" si="134"/>
        <v/>
      </c>
      <c r="N415" s="26" t="str">
        <f t="shared" si="134"/>
        <v/>
      </c>
      <c r="O415" s="26" t="str">
        <f t="shared" si="134"/>
        <v/>
      </c>
      <c r="P415" s="26" t="str">
        <f t="shared" si="134"/>
        <v/>
      </c>
      <c r="Q415" s="26" t="str">
        <f t="shared" si="134"/>
        <v/>
      </c>
      <c r="R415" s="26" t="str">
        <f t="shared" si="134"/>
        <v/>
      </c>
      <c r="S415" s="26" t="str">
        <f t="shared" si="134"/>
        <v/>
      </c>
      <c r="T415" s="26" t="str">
        <f t="shared" si="134"/>
        <v>kosten</v>
      </c>
    </row>
    <row r="416" spans="1:24" ht="9.75" customHeight="1" x14ac:dyDescent="0.2">
      <c r="A416" s="26" t="str">
        <f t="shared" si="130"/>
        <v/>
      </c>
      <c r="B416" s="26" t="str">
        <f t="shared" si="130"/>
        <v/>
      </c>
      <c r="C416" s="246"/>
      <c r="D416" s="246"/>
      <c r="E416" s="26" t="str">
        <f t="shared" si="129"/>
        <v/>
      </c>
      <c r="F416" s="242" t="str">
        <f t="shared" si="129"/>
        <v/>
      </c>
      <c r="G416" s="243"/>
      <c r="H416" s="26" t="str">
        <f t="shared" ref="H416:T416" si="135">H366</f>
        <v/>
      </c>
      <c r="I416" s="26" t="str">
        <f t="shared" si="135"/>
        <v/>
      </c>
      <c r="J416" s="26" t="str">
        <f t="shared" si="135"/>
        <v/>
      </c>
      <c r="K416" s="26" t="str">
        <f t="shared" si="135"/>
        <v/>
      </c>
      <c r="L416" s="26" t="str">
        <f t="shared" si="135"/>
        <v/>
      </c>
      <c r="M416" s="26" t="str">
        <f t="shared" si="135"/>
        <v/>
      </c>
      <c r="N416" s="26" t="str">
        <f t="shared" si="135"/>
        <v/>
      </c>
      <c r="O416" s="26" t="str">
        <f t="shared" si="135"/>
        <v/>
      </c>
      <c r="P416" s="26" t="str">
        <f t="shared" si="135"/>
        <v/>
      </c>
      <c r="Q416" s="26" t="str">
        <f t="shared" si="135"/>
        <v/>
      </c>
      <c r="R416" s="26" t="str">
        <f t="shared" si="135"/>
        <v/>
      </c>
      <c r="S416" s="26" t="str">
        <f t="shared" si="135"/>
        <v/>
      </c>
      <c r="T416" s="26" t="str">
        <f t="shared" si="135"/>
        <v>(lt. Spalte 3)</v>
      </c>
    </row>
    <row r="417" spans="1:20" ht="9.75" customHeight="1" x14ac:dyDescent="0.2">
      <c r="A417" s="26" t="str">
        <f t="shared" si="130"/>
        <v/>
      </c>
      <c r="B417" s="26" t="str">
        <f t="shared" si="130"/>
        <v/>
      </c>
      <c r="C417" s="246"/>
      <c r="D417" s="246"/>
      <c r="E417" s="26" t="str">
        <f t="shared" si="129"/>
        <v/>
      </c>
      <c r="F417" s="173" t="str">
        <f>IF(AND(COUNTA(H420:H447),COUNTA(I420:I447)),IF(L448=0,"Hier die Anzahl eintagen!",""),"")</f>
        <v/>
      </c>
      <c r="G417" s="174"/>
      <c r="H417" s="26"/>
      <c r="I417" s="26" t="str">
        <f t="shared" ref="I417:T417" si="136">I367</f>
        <v/>
      </c>
      <c r="J417" s="26" t="str">
        <f t="shared" si="136"/>
        <v/>
      </c>
      <c r="K417" s="26" t="str">
        <f t="shared" si="136"/>
        <v/>
      </c>
      <c r="L417" s="26" t="str">
        <f t="shared" si="136"/>
        <v/>
      </c>
      <c r="M417" s="26" t="str">
        <f t="shared" si="136"/>
        <v/>
      </c>
      <c r="N417" s="26" t="str">
        <f t="shared" si="136"/>
        <v/>
      </c>
      <c r="O417" s="26" t="str">
        <f t="shared" si="136"/>
        <v/>
      </c>
      <c r="P417" s="26" t="str">
        <f t="shared" si="136"/>
        <v/>
      </c>
      <c r="Q417" s="26" t="str">
        <f t="shared" si="136"/>
        <v/>
      </c>
      <c r="R417" s="26" t="str">
        <f t="shared" si="136"/>
        <v/>
      </c>
      <c r="S417" s="26" t="str">
        <f t="shared" si="136"/>
        <v/>
      </c>
      <c r="T417" s="26" t="str">
        <f t="shared" si="136"/>
        <v/>
      </c>
    </row>
    <row r="418" spans="1:20" ht="9.75" customHeight="1" x14ac:dyDescent="0.2">
      <c r="A418" s="27" t="str">
        <f t="shared" si="130"/>
        <v/>
      </c>
      <c r="B418" s="27" t="str">
        <f t="shared" si="130"/>
        <v/>
      </c>
      <c r="C418" s="247"/>
      <c r="D418" s="247"/>
      <c r="E418" s="27" t="str">
        <f t="shared" si="129"/>
        <v/>
      </c>
      <c r="F418" s="176"/>
      <c r="G418" s="177" t="str">
        <f>G368</f>
        <v/>
      </c>
      <c r="H418" s="27" t="str">
        <f t="shared" ref="H418:T418" si="137">H368</f>
        <v/>
      </c>
      <c r="I418" s="27" t="str">
        <f t="shared" si="137"/>
        <v>€</v>
      </c>
      <c r="J418" s="27" t="str">
        <f t="shared" si="137"/>
        <v/>
      </c>
      <c r="K418" s="27" t="str">
        <f t="shared" si="137"/>
        <v>€</v>
      </c>
      <c r="L418" s="27" t="str">
        <f t="shared" si="137"/>
        <v>€</v>
      </c>
      <c r="M418" s="27" t="str">
        <f t="shared" si="137"/>
        <v>€</v>
      </c>
      <c r="N418" s="27" t="str">
        <f t="shared" si="137"/>
        <v>€</v>
      </c>
      <c r="O418" s="27" t="str">
        <f t="shared" si="137"/>
        <v>€</v>
      </c>
      <c r="P418" s="27" t="str">
        <f t="shared" si="137"/>
        <v>€</v>
      </c>
      <c r="Q418" s="27" t="str">
        <f t="shared" si="137"/>
        <v>€</v>
      </c>
      <c r="R418" s="27" t="str">
        <f t="shared" si="137"/>
        <v>€</v>
      </c>
      <c r="S418" s="27" t="str">
        <f t="shared" si="137"/>
        <v>€</v>
      </c>
      <c r="T418" s="27" t="str">
        <f t="shared" si="137"/>
        <v>€</v>
      </c>
    </row>
    <row r="419" spans="1:20" ht="9.75" customHeight="1" x14ac:dyDescent="0.2">
      <c r="A419" s="18">
        <f t="shared" si="130"/>
        <v>1</v>
      </c>
      <c r="B419" s="18">
        <f t="shared" si="130"/>
        <v>2</v>
      </c>
      <c r="C419" s="235" t="str">
        <f>C369</f>
        <v/>
      </c>
      <c r="D419" s="235"/>
      <c r="E419" s="18">
        <f t="shared" si="129"/>
        <v>3</v>
      </c>
      <c r="F419" s="236">
        <f t="shared" si="129"/>
        <v>4</v>
      </c>
      <c r="G419" s="237"/>
      <c r="H419" s="18">
        <f t="shared" ref="H419:T419" si="138">H369</f>
        <v>5</v>
      </c>
      <c r="I419" s="18">
        <f t="shared" si="138"/>
        <v>6</v>
      </c>
      <c r="J419" s="18" t="str">
        <f t="shared" si="138"/>
        <v/>
      </c>
      <c r="K419" s="18" t="str">
        <f t="shared" si="138"/>
        <v/>
      </c>
      <c r="L419" s="18">
        <f t="shared" si="138"/>
        <v>7</v>
      </c>
      <c r="M419" s="18" t="str">
        <f t="shared" si="138"/>
        <v/>
      </c>
      <c r="N419" s="18" t="str">
        <f t="shared" si="138"/>
        <v/>
      </c>
      <c r="O419" s="18" t="str">
        <f t="shared" si="138"/>
        <v/>
      </c>
      <c r="P419" s="18" t="str">
        <f t="shared" si="138"/>
        <v/>
      </c>
      <c r="Q419" s="18" t="str">
        <f t="shared" si="138"/>
        <v/>
      </c>
      <c r="R419" s="18" t="str">
        <f t="shared" si="138"/>
        <v/>
      </c>
      <c r="S419" s="18" t="str">
        <f t="shared" si="138"/>
        <v/>
      </c>
      <c r="T419" s="18">
        <f t="shared" si="138"/>
        <v>8</v>
      </c>
    </row>
    <row r="420" spans="1:20" s="22" customFormat="1" ht="9.75" customHeight="1" x14ac:dyDescent="0.2">
      <c r="A420" s="28"/>
      <c r="B420" s="51"/>
      <c r="C420" s="156"/>
      <c r="D420" s="78" t="str">
        <f>IF($Y$3="ja",UPPER(C420),"O")</f>
        <v>O</v>
      </c>
      <c r="E420" s="23"/>
      <c r="F420" s="155"/>
      <c r="G420" s="184"/>
      <c r="H420" s="39"/>
      <c r="I420" s="39"/>
      <c r="J420" s="23"/>
      <c r="K420" s="37"/>
      <c r="L420" s="38">
        <f>IF(OR(D420="",F420=""),0,IFERROR(ROUNDDOWN(H420*I420,2),0))</f>
        <v>0</v>
      </c>
      <c r="M420" s="38">
        <f>ROUNDDOWN($Y$6*$L420,2)</f>
        <v>0</v>
      </c>
      <c r="N420" s="38"/>
      <c r="O420" s="38"/>
      <c r="P420" s="38"/>
      <c r="Q420" s="38"/>
      <c r="R420" s="37"/>
      <c r="S420" s="37"/>
      <c r="T420" s="37"/>
    </row>
    <row r="421" spans="1:20" ht="9.75" customHeight="1" x14ac:dyDescent="0.2">
      <c r="A421" s="29"/>
      <c r="B421" s="52"/>
      <c r="C421" s="157"/>
      <c r="D421" s="79" t="str">
        <f t="shared" ref="D421:D447" si="139">IF($Y$3="ja",IF(UPPER(C421)="",D420,UPPER(C421)),"O")</f>
        <v>O</v>
      </c>
      <c r="E421" s="58" t="str">
        <f>IF(A406=A356,"Übertrag","")</f>
        <v>Übertrag</v>
      </c>
      <c r="F421" s="155"/>
      <c r="G421" s="184"/>
      <c r="H421" s="39"/>
      <c r="I421" s="39"/>
      <c r="J421" s="24"/>
      <c r="K421" s="39">
        <f>IF(E421="Übertrag",IF(K398=0,0,K398),0)</f>
        <v>0</v>
      </c>
      <c r="L421" s="38">
        <f>IF(E421="Übertrag",IF(L398=0,0,L398),IF(OR(D421="",F421=""),0,IFERROR(ROUNDDOWN(H421*I421,2),0)))</f>
        <v>0</v>
      </c>
      <c r="M421" s="39">
        <f>IF(E421="Übertrag",IF(M398=0,0,M398),ROUNDDOWN($Y$6*$L421,2))</f>
        <v>0</v>
      </c>
      <c r="N421" s="39">
        <f>IF(E421="Übertrag",IF(N398=0,0,N398),0)</f>
        <v>0</v>
      </c>
      <c r="O421" s="39">
        <f>IF(E421="Übertrag",IF(O398=0,0,O398),0)</f>
        <v>0</v>
      </c>
      <c r="P421" s="39">
        <f>IF(E421="Übertrag",IF(P398=0,0,P398),0)</f>
        <v>0</v>
      </c>
      <c r="Q421" s="39">
        <f>IF(E421="Übertrag",IF(Q398=0,0,Q398),0)</f>
        <v>0</v>
      </c>
      <c r="R421" s="39">
        <f>IF(E421="Übertrag",IF(R398=0,0,R398),0)</f>
        <v>0</v>
      </c>
      <c r="S421" s="39">
        <f>IF(E421="Übertrag",IF(S398=0,0,S398),0)</f>
        <v>0</v>
      </c>
      <c r="T421" s="39">
        <f>IF(E421="Übertrag",IF(T398=0,0,T398),0)</f>
        <v>0</v>
      </c>
    </row>
    <row r="422" spans="1:20" ht="9.75" customHeight="1" x14ac:dyDescent="0.2">
      <c r="A422" s="29"/>
      <c r="B422" s="52"/>
      <c r="C422" s="157"/>
      <c r="D422" s="79" t="str">
        <f t="shared" si="139"/>
        <v>O</v>
      </c>
      <c r="E422" s="24"/>
      <c r="F422" s="155"/>
      <c r="G422" s="184"/>
      <c r="H422" s="39"/>
      <c r="I422" s="39"/>
      <c r="J422" s="24"/>
      <c r="K422" s="39"/>
      <c r="L422" s="38">
        <f t="shared" ref="L422:L447" si="140">IF(OR(D422="",F422=""),0,IFERROR(ROUNDDOWN(H422*I422,2),0))</f>
        <v>0</v>
      </c>
      <c r="M422" s="38">
        <f t="shared" ref="M422:M447" si="141">ROUNDDOWN($Y$6*$L422,2)</f>
        <v>0</v>
      </c>
      <c r="N422" s="38"/>
      <c r="O422" s="38"/>
      <c r="P422" s="38"/>
      <c r="Q422" s="38"/>
      <c r="R422" s="39"/>
      <c r="S422" s="39"/>
      <c r="T422" s="39"/>
    </row>
    <row r="423" spans="1:20" ht="9.75" customHeight="1" x14ac:dyDescent="0.2">
      <c r="A423" s="29"/>
      <c r="B423" s="52"/>
      <c r="C423" s="157"/>
      <c r="D423" s="79" t="str">
        <f t="shared" si="139"/>
        <v>O</v>
      </c>
      <c r="E423" s="24"/>
      <c r="F423" s="155"/>
      <c r="G423" s="184"/>
      <c r="H423" s="39"/>
      <c r="I423" s="39"/>
      <c r="J423" s="24"/>
      <c r="K423" s="39"/>
      <c r="L423" s="38">
        <f t="shared" si="140"/>
        <v>0</v>
      </c>
      <c r="M423" s="38">
        <f t="shared" si="141"/>
        <v>0</v>
      </c>
      <c r="N423" s="38"/>
      <c r="O423" s="38"/>
      <c r="P423" s="38"/>
      <c r="Q423" s="38"/>
      <c r="R423" s="39"/>
      <c r="S423" s="39"/>
      <c r="T423" s="39"/>
    </row>
    <row r="424" spans="1:20" ht="9.75" customHeight="1" x14ac:dyDescent="0.2">
      <c r="A424" s="29"/>
      <c r="B424" s="52"/>
      <c r="C424" s="157"/>
      <c r="D424" s="79" t="str">
        <f t="shared" si="139"/>
        <v>O</v>
      </c>
      <c r="E424" s="24"/>
      <c r="F424" s="155"/>
      <c r="G424" s="184"/>
      <c r="H424" s="39"/>
      <c r="I424" s="39"/>
      <c r="J424" s="24"/>
      <c r="K424" s="39"/>
      <c r="L424" s="38">
        <f t="shared" si="140"/>
        <v>0</v>
      </c>
      <c r="M424" s="38">
        <f t="shared" si="141"/>
        <v>0</v>
      </c>
      <c r="N424" s="38"/>
      <c r="O424" s="38"/>
      <c r="P424" s="38"/>
      <c r="Q424" s="38"/>
      <c r="R424" s="39"/>
      <c r="S424" s="39"/>
      <c r="T424" s="39"/>
    </row>
    <row r="425" spans="1:20" ht="9.75" customHeight="1" x14ac:dyDescent="0.2">
      <c r="A425" s="29"/>
      <c r="B425" s="52"/>
      <c r="C425" s="157"/>
      <c r="D425" s="79" t="str">
        <f t="shared" si="139"/>
        <v>O</v>
      </c>
      <c r="E425" s="24"/>
      <c r="F425" s="155"/>
      <c r="G425" s="184"/>
      <c r="H425" s="39"/>
      <c r="I425" s="39"/>
      <c r="J425" s="24"/>
      <c r="K425" s="39"/>
      <c r="L425" s="38">
        <f t="shared" si="140"/>
        <v>0</v>
      </c>
      <c r="M425" s="38">
        <f t="shared" si="141"/>
        <v>0</v>
      </c>
      <c r="N425" s="38"/>
      <c r="O425" s="38"/>
      <c r="P425" s="38"/>
      <c r="Q425" s="38"/>
      <c r="R425" s="39"/>
      <c r="S425" s="39"/>
      <c r="T425" s="39"/>
    </row>
    <row r="426" spans="1:20" ht="9.75" customHeight="1" x14ac:dyDescent="0.2">
      <c r="A426" s="29"/>
      <c r="B426" s="52"/>
      <c r="C426" s="157"/>
      <c r="D426" s="79" t="str">
        <f t="shared" si="139"/>
        <v>O</v>
      </c>
      <c r="E426" s="24"/>
      <c r="F426" s="155"/>
      <c r="G426" s="184"/>
      <c r="H426" s="39"/>
      <c r="I426" s="39"/>
      <c r="J426" s="24"/>
      <c r="K426" s="39"/>
      <c r="L426" s="38">
        <f t="shared" si="140"/>
        <v>0</v>
      </c>
      <c r="M426" s="38">
        <f t="shared" si="141"/>
        <v>0</v>
      </c>
      <c r="N426" s="38"/>
      <c r="O426" s="38"/>
      <c r="P426" s="38"/>
      <c r="Q426" s="38"/>
      <c r="R426" s="39"/>
      <c r="S426" s="39"/>
      <c r="T426" s="39"/>
    </row>
    <row r="427" spans="1:20" ht="9.75" customHeight="1" x14ac:dyDescent="0.2">
      <c r="A427" s="29"/>
      <c r="B427" s="52"/>
      <c r="C427" s="157"/>
      <c r="D427" s="79" t="str">
        <f t="shared" si="139"/>
        <v>O</v>
      </c>
      <c r="E427" s="24"/>
      <c r="F427" s="155"/>
      <c r="G427" s="184"/>
      <c r="H427" s="39"/>
      <c r="I427" s="39"/>
      <c r="J427" s="24"/>
      <c r="K427" s="39"/>
      <c r="L427" s="38">
        <f t="shared" si="140"/>
        <v>0</v>
      </c>
      <c r="M427" s="38">
        <f t="shared" si="141"/>
        <v>0</v>
      </c>
      <c r="N427" s="38"/>
      <c r="O427" s="38"/>
      <c r="P427" s="38"/>
      <c r="Q427" s="38"/>
      <c r="R427" s="39"/>
      <c r="S427" s="39"/>
      <c r="T427" s="39"/>
    </row>
    <row r="428" spans="1:20" ht="9.75" customHeight="1" x14ac:dyDescent="0.2">
      <c r="A428" s="29"/>
      <c r="B428" s="52"/>
      <c r="C428" s="157"/>
      <c r="D428" s="79" t="str">
        <f t="shared" si="139"/>
        <v>O</v>
      </c>
      <c r="E428" s="24"/>
      <c r="F428" s="155"/>
      <c r="G428" s="184"/>
      <c r="H428" s="39"/>
      <c r="I428" s="39"/>
      <c r="J428" s="24"/>
      <c r="K428" s="39"/>
      <c r="L428" s="38">
        <f t="shared" si="140"/>
        <v>0</v>
      </c>
      <c r="M428" s="38">
        <f t="shared" si="141"/>
        <v>0</v>
      </c>
      <c r="N428" s="38"/>
      <c r="O428" s="38"/>
      <c r="P428" s="38"/>
      <c r="Q428" s="38"/>
      <c r="R428" s="39"/>
      <c r="S428" s="39"/>
      <c r="T428" s="39"/>
    </row>
    <row r="429" spans="1:20" ht="9.75" customHeight="1" x14ac:dyDescent="0.2">
      <c r="A429" s="29"/>
      <c r="B429" s="52"/>
      <c r="C429" s="157"/>
      <c r="D429" s="79" t="str">
        <f t="shared" si="139"/>
        <v>O</v>
      </c>
      <c r="E429" s="24"/>
      <c r="F429" s="155"/>
      <c r="G429" s="184"/>
      <c r="H429" s="39"/>
      <c r="I429" s="39"/>
      <c r="J429" s="24"/>
      <c r="K429" s="39"/>
      <c r="L429" s="38">
        <f t="shared" si="140"/>
        <v>0</v>
      </c>
      <c r="M429" s="38">
        <f t="shared" si="141"/>
        <v>0</v>
      </c>
      <c r="N429" s="38"/>
      <c r="O429" s="38"/>
      <c r="P429" s="38"/>
      <c r="Q429" s="38"/>
      <c r="R429" s="39"/>
      <c r="S429" s="39"/>
      <c r="T429" s="39"/>
    </row>
    <row r="430" spans="1:20" ht="9.75" customHeight="1" x14ac:dyDescent="0.2">
      <c r="A430" s="29"/>
      <c r="B430" s="52"/>
      <c r="C430" s="157"/>
      <c r="D430" s="79" t="str">
        <f t="shared" si="139"/>
        <v>O</v>
      </c>
      <c r="E430" s="24"/>
      <c r="F430" s="155"/>
      <c r="G430" s="184"/>
      <c r="H430" s="39"/>
      <c r="I430" s="39"/>
      <c r="J430" s="24"/>
      <c r="K430" s="39"/>
      <c r="L430" s="38">
        <f t="shared" si="140"/>
        <v>0</v>
      </c>
      <c r="M430" s="38">
        <f t="shared" si="141"/>
        <v>0</v>
      </c>
      <c r="N430" s="38"/>
      <c r="O430" s="38"/>
      <c r="P430" s="38"/>
      <c r="Q430" s="38"/>
      <c r="R430" s="39"/>
      <c r="S430" s="39"/>
      <c r="T430" s="39"/>
    </row>
    <row r="431" spans="1:20" ht="9.75" customHeight="1" x14ac:dyDescent="0.2">
      <c r="A431" s="29"/>
      <c r="B431" s="52"/>
      <c r="C431" s="157"/>
      <c r="D431" s="79" t="str">
        <f t="shared" si="139"/>
        <v>O</v>
      </c>
      <c r="E431" s="24"/>
      <c r="F431" s="155"/>
      <c r="G431" s="184"/>
      <c r="H431" s="39"/>
      <c r="I431" s="39"/>
      <c r="J431" s="24"/>
      <c r="K431" s="39"/>
      <c r="L431" s="38">
        <f t="shared" si="140"/>
        <v>0</v>
      </c>
      <c r="M431" s="38">
        <f t="shared" si="141"/>
        <v>0</v>
      </c>
      <c r="N431" s="38"/>
      <c r="O431" s="38"/>
      <c r="P431" s="38"/>
      <c r="Q431" s="38"/>
      <c r="R431" s="39"/>
      <c r="S431" s="39"/>
      <c r="T431" s="39"/>
    </row>
    <row r="432" spans="1:20" ht="9.75" customHeight="1" x14ac:dyDescent="0.2">
      <c r="A432" s="29"/>
      <c r="B432" s="52"/>
      <c r="C432" s="157"/>
      <c r="D432" s="79" t="str">
        <f t="shared" si="139"/>
        <v>O</v>
      </c>
      <c r="E432" s="24"/>
      <c r="F432" s="155"/>
      <c r="G432" s="184"/>
      <c r="H432" s="39"/>
      <c r="I432" s="39"/>
      <c r="J432" s="24"/>
      <c r="K432" s="39"/>
      <c r="L432" s="38">
        <f t="shared" si="140"/>
        <v>0</v>
      </c>
      <c r="M432" s="38">
        <f t="shared" si="141"/>
        <v>0</v>
      </c>
      <c r="N432" s="38"/>
      <c r="O432" s="38"/>
      <c r="P432" s="38"/>
      <c r="Q432" s="38"/>
      <c r="R432" s="39"/>
      <c r="S432" s="39"/>
      <c r="T432" s="39"/>
    </row>
    <row r="433" spans="1:21" ht="9.75" customHeight="1" x14ac:dyDescent="0.2">
      <c r="A433" s="29"/>
      <c r="B433" s="52"/>
      <c r="C433" s="157"/>
      <c r="D433" s="79" t="str">
        <f t="shared" si="139"/>
        <v>O</v>
      </c>
      <c r="E433" s="24"/>
      <c r="F433" s="155"/>
      <c r="G433" s="184"/>
      <c r="H433" s="39"/>
      <c r="I433" s="39"/>
      <c r="J433" s="24"/>
      <c r="K433" s="39"/>
      <c r="L433" s="38">
        <f t="shared" si="140"/>
        <v>0</v>
      </c>
      <c r="M433" s="38">
        <f t="shared" si="141"/>
        <v>0</v>
      </c>
      <c r="N433" s="38"/>
      <c r="O433" s="38"/>
      <c r="P433" s="38"/>
      <c r="Q433" s="38"/>
      <c r="R433" s="39"/>
      <c r="S433" s="39"/>
      <c r="T433" s="39"/>
    </row>
    <row r="434" spans="1:21" ht="9.75" customHeight="1" x14ac:dyDescent="0.2">
      <c r="A434" s="29"/>
      <c r="B434" s="52"/>
      <c r="C434" s="157"/>
      <c r="D434" s="79" t="str">
        <f t="shared" si="139"/>
        <v>O</v>
      </c>
      <c r="E434" s="24"/>
      <c r="F434" s="155"/>
      <c r="G434" s="184"/>
      <c r="H434" s="39"/>
      <c r="I434" s="39"/>
      <c r="J434" s="24"/>
      <c r="K434" s="39"/>
      <c r="L434" s="38">
        <f t="shared" si="140"/>
        <v>0</v>
      </c>
      <c r="M434" s="38">
        <f t="shared" si="141"/>
        <v>0</v>
      </c>
      <c r="N434" s="38"/>
      <c r="O434" s="38"/>
      <c r="P434" s="38"/>
      <c r="Q434" s="38"/>
      <c r="R434" s="39"/>
      <c r="S434" s="39"/>
      <c r="T434" s="39"/>
    </row>
    <row r="435" spans="1:21" ht="9.75" customHeight="1" x14ac:dyDescent="0.2">
      <c r="A435" s="29"/>
      <c r="B435" s="52"/>
      <c r="C435" s="157"/>
      <c r="D435" s="79" t="str">
        <f t="shared" si="139"/>
        <v>O</v>
      </c>
      <c r="E435" s="24"/>
      <c r="F435" s="155"/>
      <c r="G435" s="184"/>
      <c r="H435" s="39"/>
      <c r="I435" s="39"/>
      <c r="J435" s="24"/>
      <c r="K435" s="39"/>
      <c r="L435" s="38">
        <f t="shared" si="140"/>
        <v>0</v>
      </c>
      <c r="M435" s="38">
        <f t="shared" si="141"/>
        <v>0</v>
      </c>
      <c r="N435" s="38"/>
      <c r="O435" s="38"/>
      <c r="P435" s="38"/>
      <c r="Q435" s="38"/>
      <c r="R435" s="39"/>
      <c r="S435" s="39"/>
      <c r="T435" s="39"/>
    </row>
    <row r="436" spans="1:21" ht="9.75" customHeight="1" x14ac:dyDescent="0.2">
      <c r="A436" s="29"/>
      <c r="B436" s="52"/>
      <c r="C436" s="157"/>
      <c r="D436" s="79" t="str">
        <f t="shared" si="139"/>
        <v>O</v>
      </c>
      <c r="E436" s="24"/>
      <c r="F436" s="155"/>
      <c r="G436" s="184"/>
      <c r="H436" s="39"/>
      <c r="I436" s="39"/>
      <c r="J436" s="24"/>
      <c r="K436" s="39"/>
      <c r="L436" s="38">
        <f t="shared" si="140"/>
        <v>0</v>
      </c>
      <c r="M436" s="38">
        <f t="shared" si="141"/>
        <v>0</v>
      </c>
      <c r="N436" s="38"/>
      <c r="O436" s="38"/>
      <c r="P436" s="38"/>
      <c r="Q436" s="38"/>
      <c r="R436" s="39"/>
      <c r="S436" s="39"/>
      <c r="T436" s="39"/>
    </row>
    <row r="437" spans="1:21" ht="9.75" customHeight="1" x14ac:dyDescent="0.2">
      <c r="A437" s="29"/>
      <c r="B437" s="52"/>
      <c r="C437" s="157"/>
      <c r="D437" s="79" t="str">
        <f t="shared" si="139"/>
        <v>O</v>
      </c>
      <c r="E437" s="24"/>
      <c r="F437" s="155"/>
      <c r="G437" s="184"/>
      <c r="H437" s="39"/>
      <c r="I437" s="39"/>
      <c r="J437" s="24"/>
      <c r="K437" s="39"/>
      <c r="L437" s="38">
        <f t="shared" si="140"/>
        <v>0</v>
      </c>
      <c r="M437" s="38">
        <f t="shared" si="141"/>
        <v>0</v>
      </c>
      <c r="N437" s="38"/>
      <c r="O437" s="38"/>
      <c r="P437" s="38"/>
      <c r="Q437" s="38"/>
      <c r="R437" s="39"/>
      <c r="S437" s="39"/>
      <c r="T437" s="39"/>
    </row>
    <row r="438" spans="1:21" ht="9.75" customHeight="1" x14ac:dyDescent="0.2">
      <c r="A438" s="29"/>
      <c r="B438" s="52"/>
      <c r="C438" s="157"/>
      <c r="D438" s="79" t="str">
        <f t="shared" si="139"/>
        <v>O</v>
      </c>
      <c r="E438" s="24"/>
      <c r="F438" s="155"/>
      <c r="G438" s="184"/>
      <c r="H438" s="39"/>
      <c r="I438" s="39"/>
      <c r="J438" s="24"/>
      <c r="K438" s="39"/>
      <c r="L438" s="38">
        <f t="shared" si="140"/>
        <v>0</v>
      </c>
      <c r="M438" s="38">
        <f t="shared" si="141"/>
        <v>0</v>
      </c>
      <c r="N438" s="38"/>
      <c r="O438" s="38"/>
      <c r="P438" s="38"/>
      <c r="Q438" s="38"/>
      <c r="R438" s="39"/>
      <c r="S438" s="39"/>
      <c r="T438" s="39"/>
    </row>
    <row r="439" spans="1:21" ht="9.75" customHeight="1" x14ac:dyDescent="0.2">
      <c r="A439" s="29"/>
      <c r="B439" s="52"/>
      <c r="C439" s="157"/>
      <c r="D439" s="79" t="str">
        <f t="shared" si="139"/>
        <v>O</v>
      </c>
      <c r="E439" s="24"/>
      <c r="F439" s="155"/>
      <c r="G439" s="184"/>
      <c r="H439" s="39"/>
      <c r="I439" s="39"/>
      <c r="J439" s="24"/>
      <c r="K439" s="39"/>
      <c r="L439" s="38">
        <f t="shared" si="140"/>
        <v>0</v>
      </c>
      <c r="M439" s="38">
        <f t="shared" si="141"/>
        <v>0</v>
      </c>
      <c r="N439" s="38"/>
      <c r="O439" s="38"/>
      <c r="P439" s="38"/>
      <c r="Q439" s="38"/>
      <c r="R439" s="39"/>
      <c r="S439" s="39"/>
      <c r="T439" s="39"/>
    </row>
    <row r="440" spans="1:21" ht="9.75" customHeight="1" x14ac:dyDescent="0.2">
      <c r="A440" s="29"/>
      <c r="B440" s="52"/>
      <c r="C440" s="157"/>
      <c r="D440" s="79" t="str">
        <f t="shared" si="139"/>
        <v>O</v>
      </c>
      <c r="E440" s="24"/>
      <c r="F440" s="155"/>
      <c r="G440" s="184"/>
      <c r="H440" s="39"/>
      <c r="I440" s="39"/>
      <c r="J440" s="24"/>
      <c r="K440" s="39"/>
      <c r="L440" s="38">
        <f t="shared" si="140"/>
        <v>0</v>
      </c>
      <c r="M440" s="38">
        <f t="shared" si="141"/>
        <v>0</v>
      </c>
      <c r="N440" s="38"/>
      <c r="O440" s="38"/>
      <c r="P440" s="38"/>
      <c r="Q440" s="38"/>
      <c r="R440" s="39"/>
      <c r="S440" s="39"/>
      <c r="T440" s="39"/>
    </row>
    <row r="441" spans="1:21" ht="9.75" customHeight="1" x14ac:dyDescent="0.2">
      <c r="A441" s="29"/>
      <c r="B441" s="52"/>
      <c r="C441" s="157"/>
      <c r="D441" s="79" t="str">
        <f t="shared" si="139"/>
        <v>O</v>
      </c>
      <c r="E441" s="24"/>
      <c r="F441" s="155"/>
      <c r="G441" s="184"/>
      <c r="H441" s="39"/>
      <c r="I441" s="39"/>
      <c r="J441" s="24"/>
      <c r="K441" s="39"/>
      <c r="L441" s="38">
        <f t="shared" si="140"/>
        <v>0</v>
      </c>
      <c r="M441" s="38">
        <f t="shared" si="141"/>
        <v>0</v>
      </c>
      <c r="N441" s="38"/>
      <c r="O441" s="38"/>
      <c r="P441" s="38"/>
      <c r="Q441" s="38"/>
      <c r="R441" s="39"/>
      <c r="S441" s="39"/>
      <c r="T441" s="39"/>
    </row>
    <row r="442" spans="1:21" ht="9.75" customHeight="1" x14ac:dyDescent="0.2">
      <c r="A442" s="29"/>
      <c r="B442" s="52"/>
      <c r="C442" s="157"/>
      <c r="D442" s="79" t="str">
        <f t="shared" si="139"/>
        <v>O</v>
      </c>
      <c r="E442" s="24"/>
      <c r="F442" s="155"/>
      <c r="G442" s="184"/>
      <c r="H442" s="39"/>
      <c r="I442" s="39"/>
      <c r="J442" s="24"/>
      <c r="K442" s="39"/>
      <c r="L442" s="38">
        <f t="shared" si="140"/>
        <v>0</v>
      </c>
      <c r="M442" s="38">
        <f t="shared" si="141"/>
        <v>0</v>
      </c>
      <c r="N442" s="38"/>
      <c r="O442" s="38"/>
      <c r="P442" s="38"/>
      <c r="Q442" s="38"/>
      <c r="R442" s="39"/>
      <c r="S442" s="39"/>
      <c r="T442" s="39"/>
    </row>
    <row r="443" spans="1:21" ht="9.75" customHeight="1" x14ac:dyDescent="0.2">
      <c r="A443" s="29"/>
      <c r="B443" s="52"/>
      <c r="C443" s="157"/>
      <c r="D443" s="79" t="str">
        <f t="shared" si="139"/>
        <v>O</v>
      </c>
      <c r="E443" s="24"/>
      <c r="F443" s="155"/>
      <c r="G443" s="184"/>
      <c r="H443" s="39"/>
      <c r="I443" s="39"/>
      <c r="J443" s="24"/>
      <c r="K443" s="39"/>
      <c r="L443" s="38">
        <f t="shared" si="140"/>
        <v>0</v>
      </c>
      <c r="M443" s="38">
        <f t="shared" si="141"/>
        <v>0</v>
      </c>
      <c r="N443" s="38"/>
      <c r="O443" s="38"/>
      <c r="P443" s="38"/>
      <c r="Q443" s="38"/>
      <c r="R443" s="39"/>
      <c r="S443" s="39"/>
      <c r="T443" s="39"/>
    </row>
    <row r="444" spans="1:21" ht="9.75" customHeight="1" x14ac:dyDescent="0.2">
      <c r="A444" s="29"/>
      <c r="B444" s="52"/>
      <c r="C444" s="157"/>
      <c r="D444" s="79" t="str">
        <f t="shared" si="139"/>
        <v>O</v>
      </c>
      <c r="E444" s="24"/>
      <c r="F444" s="155"/>
      <c r="G444" s="184"/>
      <c r="H444" s="39"/>
      <c r="I444" s="39"/>
      <c r="J444" s="24"/>
      <c r="K444" s="39"/>
      <c r="L444" s="38">
        <f t="shared" si="140"/>
        <v>0</v>
      </c>
      <c r="M444" s="38">
        <f t="shared" si="141"/>
        <v>0</v>
      </c>
      <c r="N444" s="38"/>
      <c r="O444" s="38"/>
      <c r="P444" s="38"/>
      <c r="Q444" s="38"/>
      <c r="R444" s="39"/>
      <c r="S444" s="39"/>
      <c r="T444" s="39"/>
    </row>
    <row r="445" spans="1:21" ht="9.75" customHeight="1" x14ac:dyDescent="0.2">
      <c r="A445" s="29"/>
      <c r="B445" s="52"/>
      <c r="C445" s="157"/>
      <c r="D445" s="79" t="str">
        <f t="shared" si="139"/>
        <v>O</v>
      </c>
      <c r="E445" s="24"/>
      <c r="F445" s="155"/>
      <c r="G445" s="184"/>
      <c r="H445" s="39"/>
      <c r="I445" s="39"/>
      <c r="J445" s="24"/>
      <c r="K445" s="39"/>
      <c r="L445" s="38">
        <f t="shared" si="140"/>
        <v>0</v>
      </c>
      <c r="M445" s="38">
        <f t="shared" si="141"/>
        <v>0</v>
      </c>
      <c r="N445" s="38"/>
      <c r="O445" s="38"/>
      <c r="P445" s="38"/>
      <c r="Q445" s="38"/>
      <c r="R445" s="39"/>
      <c r="S445" s="39"/>
      <c r="T445" s="39"/>
    </row>
    <row r="446" spans="1:21" ht="9.75" customHeight="1" x14ac:dyDescent="0.2">
      <c r="A446" s="29"/>
      <c r="B446" s="52"/>
      <c r="C446" s="157"/>
      <c r="D446" s="79" t="str">
        <f t="shared" si="139"/>
        <v>O</v>
      </c>
      <c r="E446" s="24"/>
      <c r="F446" s="155"/>
      <c r="G446" s="184"/>
      <c r="H446" s="39"/>
      <c r="I446" s="39"/>
      <c r="J446" s="24"/>
      <c r="K446" s="39"/>
      <c r="L446" s="38">
        <f t="shared" si="140"/>
        <v>0</v>
      </c>
      <c r="M446" s="38">
        <f t="shared" si="141"/>
        <v>0</v>
      </c>
      <c r="N446" s="38"/>
      <c r="O446" s="38"/>
      <c r="P446" s="38"/>
      <c r="Q446" s="38"/>
      <c r="R446" s="39"/>
      <c r="S446" s="39"/>
      <c r="T446" s="39"/>
      <c r="U446" s="267" t="str">
        <f>U396</f>
        <v xml:space="preserve"> </v>
      </c>
    </row>
    <row r="447" spans="1:21" ht="9.75" customHeight="1" x14ac:dyDescent="0.2">
      <c r="A447" s="30"/>
      <c r="B447" s="53"/>
      <c r="C447" s="158"/>
      <c r="D447" s="80" t="str">
        <f t="shared" si="139"/>
        <v>O</v>
      </c>
      <c r="E447" s="25"/>
      <c r="F447" s="155"/>
      <c r="G447" s="184"/>
      <c r="H447" s="40"/>
      <c r="I447" s="39"/>
      <c r="J447" s="25"/>
      <c r="K447" s="40"/>
      <c r="L447" s="38">
        <f t="shared" si="140"/>
        <v>0</v>
      </c>
      <c r="M447" s="38">
        <f t="shared" si="141"/>
        <v>0</v>
      </c>
      <c r="N447" s="38"/>
      <c r="O447" s="38"/>
      <c r="P447" s="38"/>
      <c r="Q447" s="38"/>
      <c r="R447" s="40"/>
      <c r="S447" s="40"/>
      <c r="T447" s="40"/>
      <c r="U447" s="267"/>
    </row>
    <row r="448" spans="1:21" ht="9.75" customHeight="1" x14ac:dyDescent="0.2">
      <c r="A448" s="188" t="str">
        <f>IF(A398&lt;&gt;"",A398,"")</f>
        <v/>
      </c>
      <c r="B448" s="125"/>
      <c r="C448" s="125"/>
      <c r="D448" s="125"/>
      <c r="E448" s="125"/>
      <c r="F448" s="129"/>
      <c r="G448" s="129" t="str">
        <f>G398</f>
        <v>Summe</v>
      </c>
      <c r="H448" s="129"/>
      <c r="I448" s="130"/>
      <c r="J448" s="20" t="str">
        <f>J398</f>
        <v xml:space="preserve"> Summe</v>
      </c>
      <c r="K448" s="41">
        <f t="shared" ref="K448:T448" si="142">SUM(K420:K447)</f>
        <v>0</v>
      </c>
      <c r="L448" s="41">
        <f t="shared" si="142"/>
        <v>0</v>
      </c>
      <c r="M448" s="41">
        <f t="shared" si="142"/>
        <v>0</v>
      </c>
      <c r="N448" s="41">
        <f t="shared" si="142"/>
        <v>0</v>
      </c>
      <c r="O448" s="41">
        <f t="shared" si="142"/>
        <v>0</v>
      </c>
      <c r="P448" s="41">
        <f t="shared" si="142"/>
        <v>0</v>
      </c>
      <c r="Q448" s="41">
        <f t="shared" si="142"/>
        <v>0</v>
      </c>
      <c r="R448" s="41">
        <f t="shared" si="142"/>
        <v>0</v>
      </c>
      <c r="S448" s="41">
        <f t="shared" si="142"/>
        <v>0</v>
      </c>
      <c r="T448" s="41">
        <f t="shared" si="142"/>
        <v>0</v>
      </c>
      <c r="U448" s="267"/>
    </row>
    <row r="449" spans="1:24" ht="9.75" customHeight="1" x14ac:dyDescent="0.2">
      <c r="A449" s="9"/>
      <c r="B449" s="9"/>
      <c r="C449" s="9"/>
      <c r="D449" s="9"/>
      <c r="E449" s="8"/>
      <c r="F449" s="131"/>
      <c r="G449" s="131" t="str">
        <f>G399</f>
        <v>Gemeinkosten 25% pauschal</v>
      </c>
      <c r="H449" s="131"/>
      <c r="I449" s="132"/>
      <c r="J449" s="20" t="str">
        <f>J399</f>
        <v xml:space="preserve"> Gemeinkosten 25% pauschal</v>
      </c>
      <c r="K449" s="42"/>
      <c r="L449" s="41">
        <f>ROUNDDOWN(L448*$Y$6,2)</f>
        <v>0</v>
      </c>
      <c r="M449" s="42"/>
      <c r="N449" s="42"/>
      <c r="O449" s="42"/>
      <c r="P449" s="42"/>
      <c r="Q449" s="42"/>
      <c r="R449" s="42"/>
      <c r="S449" s="42"/>
      <c r="T449" s="42"/>
      <c r="U449" s="267"/>
    </row>
    <row r="450" spans="1:24" ht="9.75" customHeight="1" x14ac:dyDescent="0.2">
      <c r="A450" s="128" t="str">
        <f>A400</f>
        <v>Bitte verwenden Sie für jedes Jahr ein extra Blatt.</v>
      </c>
      <c r="B450" s="7"/>
      <c r="C450" s="7"/>
      <c r="D450" s="7"/>
      <c r="E450" s="8"/>
      <c r="F450" s="131"/>
      <c r="G450" s="131" t="str">
        <f>G400</f>
        <v>GESAMTKOSTEN</v>
      </c>
      <c r="H450" s="131"/>
      <c r="I450" s="132"/>
      <c r="J450" s="20" t="str">
        <f>J400</f>
        <v xml:space="preserve"> GESAMTKOSTEN</v>
      </c>
      <c r="K450" s="41">
        <f>K448</f>
        <v>0</v>
      </c>
      <c r="L450" s="41">
        <f>L448+L449</f>
        <v>0</v>
      </c>
      <c r="M450" s="41"/>
      <c r="N450" s="41">
        <f t="shared" ref="N450:T450" si="143">N448</f>
        <v>0</v>
      </c>
      <c r="O450" s="41">
        <f t="shared" si="143"/>
        <v>0</v>
      </c>
      <c r="P450" s="41">
        <f t="shared" si="143"/>
        <v>0</v>
      </c>
      <c r="Q450" s="41">
        <f t="shared" si="143"/>
        <v>0</v>
      </c>
      <c r="R450" s="41">
        <f t="shared" si="143"/>
        <v>0</v>
      </c>
      <c r="S450" s="41">
        <f t="shared" si="143"/>
        <v>0</v>
      </c>
      <c r="T450" s="41">
        <f t="shared" si="143"/>
        <v>0</v>
      </c>
      <c r="U450" s="267"/>
    </row>
    <row r="451" spans="1:24" ht="9.75" customHeight="1" x14ac:dyDescent="0.2">
      <c r="A451" s="7"/>
      <c r="B451" s="7"/>
      <c r="C451" s="7"/>
      <c r="D451" s="7"/>
      <c r="E451" s="8"/>
      <c r="F451" s="8"/>
      <c r="G451" s="8"/>
      <c r="H451" s="8"/>
      <c r="I451" s="8"/>
      <c r="J451" s="21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V451" s="34"/>
      <c r="W451" s="34"/>
      <c r="X451" s="34"/>
    </row>
    <row r="452" spans="1:24" ht="9.75" customHeight="1" x14ac:dyDescent="0.2">
      <c r="A452" s="127" t="str">
        <f>A402</f>
        <v>Arbeits-, Zeit- und Ausgabenplan (Durchführbarkeitsstudien)</v>
      </c>
      <c r="B452" s="7"/>
      <c r="C452" s="7"/>
      <c r="D452" s="7"/>
      <c r="E452" s="8"/>
      <c r="F452" s="8"/>
      <c r="G452" s="8"/>
      <c r="H452" s="8"/>
      <c r="I452" s="8"/>
      <c r="J452" s="8"/>
      <c r="K452" s="255" t="str">
        <f>K402</f>
        <v>BN: ______________________</v>
      </c>
      <c r="L452" s="255"/>
      <c r="M452" s="255"/>
      <c r="N452" s="255"/>
      <c r="O452" s="255"/>
      <c r="P452" s="255"/>
      <c r="Q452" s="255"/>
      <c r="R452" s="255"/>
      <c r="S452" s="255"/>
      <c r="T452" s="255"/>
    </row>
    <row r="453" spans="1:24" ht="9.75" customHeight="1" x14ac:dyDescent="0.2">
      <c r="A453" s="7"/>
      <c r="B453" s="7"/>
      <c r="C453" s="7"/>
      <c r="D453" s="7"/>
      <c r="E453" s="124"/>
      <c r="F453" s="8"/>
      <c r="G453" s="8"/>
      <c r="H453" s="8"/>
      <c r="I453" s="8"/>
      <c r="J453" s="8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</row>
    <row r="454" spans="1:24" ht="9.75" customHeight="1" x14ac:dyDescent="0.2">
      <c r="A454" s="9"/>
      <c r="B454" s="9"/>
      <c r="C454" s="9"/>
      <c r="D454" s="9"/>
      <c r="E454" s="124"/>
      <c r="F454" s="8" t="str">
        <f>F404</f>
        <v/>
      </c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</row>
    <row r="455" spans="1:24" ht="9.75" customHeight="1" x14ac:dyDescent="0.2">
      <c r="A455" s="253" t="str">
        <f>A405</f>
        <v>Jahr</v>
      </c>
      <c r="B455" s="254"/>
      <c r="C455" s="46"/>
      <c r="D455" s="13" t="b">
        <f>IF(OR(VALUE(ROW(L500))&lt;&gt;(T456*50),VALUE(COLUMN(T500))&lt;&gt;IF(ISBLANK($V$72),IF(ISBLANK($V$72),IF(AND($Y$4=1,$Y$5="ja"),20-$AA$72,20-LOOKUP($Y$4,$W$17:$Z$17,$W$72:$Z$72)),20),20)),FALSE,TRUE)</f>
        <v>1</v>
      </c>
      <c r="E455" s="124" t="str">
        <f>IF(E405="","",E405)</f>
        <v>Spalte 5: maximal 143 produktive h/Monat je Vollzeitbeschäftigten</v>
      </c>
      <c r="G455" s="8"/>
      <c r="I455" s="8"/>
      <c r="J455" s="8"/>
      <c r="K455" s="8"/>
      <c r="L455" s="21"/>
      <c r="M455" s="21"/>
      <c r="N455" s="21"/>
      <c r="O455" s="21"/>
      <c r="P455" s="21"/>
      <c r="Q455" s="21"/>
      <c r="R455" s="8"/>
      <c r="S455" s="8"/>
      <c r="T455" s="10" t="str">
        <f>T405</f>
        <v xml:space="preserve"> Blatt</v>
      </c>
    </row>
    <row r="456" spans="1:24" ht="9.75" customHeight="1" x14ac:dyDescent="0.2">
      <c r="A456" s="251">
        <f>A406</f>
        <v>0</v>
      </c>
      <c r="B456" s="252"/>
      <c r="C456" s="57"/>
      <c r="D456" s="57" t="b">
        <f>IF($Y$3="",IF(COUNTBLANK(C470:C497)=COUNTA(D470:D497),TRUE,FALSE),IF((COUNTIF(D470:D497,"E")+COUNTIF(D470:D497,"I"))=(COUNTA(D470:D497)-COUNTBLANK(D470:D497)),TRUE,FALSE))</f>
        <v>1</v>
      </c>
      <c r="E456" s="124" t="str">
        <f>IF(E406="","",E406)</f>
        <v>Basis Spalte 6: qualifikationsabhängige Stundensätze (siehe www.tbi-mv.de)</v>
      </c>
      <c r="G456" s="8"/>
      <c r="I456" s="8"/>
      <c r="J456" s="8"/>
      <c r="K456" s="8"/>
      <c r="T456" s="11">
        <f>T406+1</f>
        <v>10</v>
      </c>
    </row>
    <row r="457" spans="1:24" ht="9.75" customHeight="1" x14ac:dyDescent="0.2">
      <c r="A457" s="163">
        <f>IF(A456="",0,IF(ISERROR(A507),1,A507+1))</f>
        <v>11</v>
      </c>
      <c r="B457" s="12"/>
      <c r="C457" s="12"/>
      <c r="D457" s="13" t="b">
        <f>IF(COUNTA(L470:L497)=28,TRUE,FALSE)</f>
        <v>1</v>
      </c>
      <c r="E457" s="244" t="str">
        <f>IF(AND(D455,D456,D457),"","FEHLER-verursachende Bearbeitung der AZA-Vorlage")</f>
        <v/>
      </c>
      <c r="F457" s="244"/>
      <c r="G457" s="244"/>
      <c r="H457" s="244"/>
      <c r="I457" s="244"/>
      <c r="J457" s="244"/>
      <c r="K457" s="244"/>
      <c r="L457" s="244"/>
      <c r="M457" s="8"/>
      <c r="N457" s="8"/>
      <c r="O457" s="8"/>
      <c r="P457" s="8"/>
      <c r="Q457" s="8"/>
      <c r="R457" s="8"/>
      <c r="S457" s="8"/>
      <c r="T457" s="8"/>
    </row>
    <row r="458" spans="1:24" ht="9.75" customHeight="1" x14ac:dyDescent="0.2">
      <c r="A458" s="12"/>
      <c r="B458" s="12"/>
      <c r="C458" s="12"/>
      <c r="D458" s="12"/>
      <c r="E458" s="244"/>
      <c r="F458" s="244"/>
      <c r="G458" s="244"/>
      <c r="H458" s="244"/>
      <c r="I458" s="244"/>
      <c r="J458" s="244"/>
      <c r="K458" s="244"/>
      <c r="L458" s="244"/>
      <c r="M458" s="8"/>
      <c r="N458" s="8"/>
      <c r="O458" s="8"/>
      <c r="P458" s="8"/>
      <c r="Q458" s="8"/>
      <c r="R458" s="8"/>
      <c r="S458" s="8"/>
      <c r="T458" s="8"/>
    </row>
    <row r="459" spans="1:24" ht="9.75" customHeight="1" x14ac:dyDescent="0.2">
      <c r="B459" s="13" t="str">
        <f>IF(B409="","",B409)</f>
        <v/>
      </c>
      <c r="C459" s="9" t="str">
        <f>IF(C409="","",C409)</f>
        <v/>
      </c>
      <c r="D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</row>
    <row r="460" spans="1:24" ht="9.75" customHeight="1" x14ac:dyDescent="0.2">
      <c r="A460" s="13"/>
      <c r="B460" s="13"/>
      <c r="C460" s="13"/>
      <c r="D460" s="13"/>
      <c r="E460" s="211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4" ht="9.75" customHeight="1" x14ac:dyDescent="0.2">
      <c r="A461" s="48" t="str">
        <f>A411</f>
        <v/>
      </c>
      <c r="B461" s="48" t="str">
        <f>B411</f>
        <v/>
      </c>
      <c r="C461" s="245" t="str">
        <f>C411</f>
        <v>FuE-Kategorie</v>
      </c>
      <c r="D461" s="245"/>
      <c r="E461" s="48" t="str">
        <f t="shared" ref="E461:F469" si="144">E411</f>
        <v/>
      </c>
      <c r="F461" s="239" t="str">
        <f t="shared" si="144"/>
        <v>Personal</v>
      </c>
      <c r="G461" s="239"/>
      <c r="H461" s="239"/>
      <c r="I461" s="239"/>
      <c r="J461" s="48" t="str">
        <f>J411</f>
        <v/>
      </c>
      <c r="K461" s="248" t="str">
        <f>K411</f>
        <v xml:space="preserve">Ausgabengruppe </v>
      </c>
      <c r="L461" s="249"/>
      <c r="M461" s="249"/>
      <c r="N461" s="249"/>
      <c r="O461" s="249"/>
      <c r="P461" s="249"/>
      <c r="Q461" s="249"/>
      <c r="R461" s="249"/>
      <c r="S461" s="249"/>
      <c r="T461" s="250"/>
    </row>
    <row r="462" spans="1:24" ht="9.75" customHeight="1" x14ac:dyDescent="0.2">
      <c r="A462" s="26" t="str">
        <f t="shared" ref="A462:B469" si="145">A412</f>
        <v/>
      </c>
      <c r="B462" s="26" t="str">
        <f t="shared" si="145"/>
        <v/>
      </c>
      <c r="C462" s="246"/>
      <c r="D462" s="246"/>
      <c r="E462" s="26" t="str">
        <f t="shared" si="144"/>
        <v/>
      </c>
      <c r="F462" s="240" t="str">
        <f t="shared" si="144"/>
        <v/>
      </c>
      <c r="G462" s="241"/>
      <c r="H462" s="15" t="str">
        <f>H412</f>
        <v/>
      </c>
      <c r="I462" s="15" t="str">
        <f>I412</f>
        <v/>
      </c>
      <c r="J462" s="26" t="str">
        <f>J412</f>
        <v/>
      </c>
      <c r="K462" s="15" t="str">
        <f>K412</f>
        <v/>
      </c>
      <c r="L462" s="15" t="str">
        <f t="shared" ref="L462:T462" si="146">L412</f>
        <v/>
      </c>
      <c r="M462" s="15" t="str">
        <f t="shared" si="146"/>
        <v/>
      </c>
      <c r="N462" s="15" t="str">
        <f t="shared" si="146"/>
        <v/>
      </c>
      <c r="O462" s="15" t="str">
        <f t="shared" si="146"/>
        <v/>
      </c>
      <c r="P462" s="15" t="str">
        <f t="shared" si="146"/>
        <v/>
      </c>
      <c r="Q462" s="15" t="str">
        <f t="shared" si="146"/>
        <v/>
      </c>
      <c r="R462" s="15" t="str">
        <f t="shared" si="146"/>
        <v/>
      </c>
      <c r="S462" s="15" t="str">
        <f t="shared" si="146"/>
        <v/>
      </c>
      <c r="T462" s="15" t="str">
        <f t="shared" si="146"/>
        <v/>
      </c>
    </row>
    <row r="463" spans="1:24" ht="9.75" customHeight="1" x14ac:dyDescent="0.2">
      <c r="A463" s="26" t="str">
        <f t="shared" si="145"/>
        <v/>
      </c>
      <c r="B463" s="26" t="str">
        <f t="shared" si="145"/>
        <v/>
      </c>
      <c r="C463" s="246"/>
      <c r="D463" s="246"/>
      <c r="E463" s="26" t="str">
        <f t="shared" si="144"/>
        <v>Jahresprogramm in</v>
      </c>
      <c r="F463" s="242" t="str">
        <f t="shared" si="144"/>
        <v>Zahl und</v>
      </c>
      <c r="G463" s="243"/>
      <c r="H463" s="26" t="str">
        <f t="shared" ref="H463:T463" si="147">H413</f>
        <v>Stunden</v>
      </c>
      <c r="I463" s="26" t="str">
        <f t="shared" si="147"/>
        <v>Stunden-</v>
      </c>
      <c r="J463" s="26" t="str">
        <f t="shared" si="147"/>
        <v/>
      </c>
      <c r="K463" s="26" t="str">
        <f t="shared" si="147"/>
        <v/>
      </c>
      <c r="L463" s="172" t="str">
        <f t="shared" si="147"/>
        <v>Personal</v>
      </c>
      <c r="M463" s="26" t="str">
        <f t="shared" si="147"/>
        <v>Gemein-</v>
      </c>
      <c r="N463" s="26" t="str">
        <f t="shared" si="147"/>
        <v/>
      </c>
      <c r="O463" s="26" t="str">
        <f t="shared" si="147"/>
        <v/>
      </c>
      <c r="P463" s="26" t="str">
        <f t="shared" si="147"/>
        <v/>
      </c>
      <c r="Q463" s="26" t="str">
        <f t="shared" si="147"/>
        <v/>
      </c>
      <c r="R463" s="26" t="str">
        <f t="shared" si="147"/>
        <v/>
      </c>
      <c r="S463" s="26" t="str">
        <f t="shared" si="147"/>
        <v/>
      </c>
      <c r="T463" s="26" t="str">
        <f t="shared" si="147"/>
        <v>externe</v>
      </c>
    </row>
    <row r="464" spans="1:24" ht="9.75" customHeight="1" x14ac:dyDescent="0.2">
      <c r="A464" s="26" t="str">
        <f t="shared" si="145"/>
        <v>Lfd.</v>
      </c>
      <c r="B464" s="26" t="str">
        <f t="shared" si="145"/>
        <v>Arbeiten</v>
      </c>
      <c r="C464" s="246"/>
      <c r="D464" s="246"/>
      <c r="E464" s="26" t="str">
        <f t="shared" si="144"/>
        <v>Projektabschnitten</v>
      </c>
      <c r="F464" s="242" t="str">
        <f t="shared" si="144"/>
        <v>Qualifika-</v>
      </c>
      <c r="G464" s="243"/>
      <c r="H464" s="26" t="str">
        <f t="shared" ref="H464:T464" si="148">H414</f>
        <v>Gesamt</v>
      </c>
      <c r="I464" s="26" t="str">
        <f t="shared" si="148"/>
        <v>sätze</v>
      </c>
      <c r="J464" s="26" t="str">
        <f t="shared" si="148"/>
        <v/>
      </c>
      <c r="K464" s="26" t="str">
        <f t="shared" si="148"/>
        <v/>
      </c>
      <c r="L464" s="26" t="str">
        <f t="shared" si="148"/>
        <v>Sp. 5x6</v>
      </c>
      <c r="M464" s="26" t="str">
        <f t="shared" si="148"/>
        <v>kosten</v>
      </c>
      <c r="N464" s="26" t="str">
        <f t="shared" si="148"/>
        <v/>
      </c>
      <c r="O464" s="26" t="str">
        <f t="shared" si="148"/>
        <v/>
      </c>
      <c r="P464" s="26" t="str">
        <f t="shared" si="148"/>
        <v/>
      </c>
      <c r="Q464" s="26" t="str">
        <f t="shared" si="148"/>
        <v/>
      </c>
      <c r="R464" s="26" t="str">
        <f t="shared" si="148"/>
        <v/>
      </c>
      <c r="S464" s="26" t="str">
        <f t="shared" si="148"/>
        <v/>
      </c>
      <c r="T464" s="26" t="str">
        <f t="shared" si="148"/>
        <v>Studien-</v>
      </c>
    </row>
    <row r="465" spans="1:20" ht="9.75" customHeight="1" x14ac:dyDescent="0.2">
      <c r="A465" s="26" t="str">
        <f t="shared" si="145"/>
        <v>Nr.</v>
      </c>
      <c r="B465" s="26" t="str">
        <f t="shared" si="145"/>
        <v>von/bis</v>
      </c>
      <c r="C465" s="246"/>
      <c r="D465" s="246"/>
      <c r="E465" s="26" t="str">
        <f t="shared" si="144"/>
        <v>im Kalenderjahr</v>
      </c>
      <c r="F465" s="242" t="str">
        <f t="shared" si="144"/>
        <v>tion</v>
      </c>
      <c r="G465" s="243"/>
      <c r="H465" s="26" t="str">
        <f t="shared" ref="H465:T465" si="149">H415</f>
        <v/>
      </c>
      <c r="I465" s="26" t="str">
        <f t="shared" si="149"/>
        <v/>
      </c>
      <c r="J465" s="26" t="str">
        <f t="shared" si="149"/>
        <v/>
      </c>
      <c r="K465" s="26" t="str">
        <f t="shared" si="149"/>
        <v/>
      </c>
      <c r="L465" s="26" t="str">
        <f t="shared" si="149"/>
        <v/>
      </c>
      <c r="M465" s="26" t="str">
        <f t="shared" si="149"/>
        <v/>
      </c>
      <c r="N465" s="26" t="str">
        <f t="shared" si="149"/>
        <v/>
      </c>
      <c r="O465" s="26" t="str">
        <f t="shared" si="149"/>
        <v/>
      </c>
      <c r="P465" s="26" t="str">
        <f t="shared" si="149"/>
        <v/>
      </c>
      <c r="Q465" s="26" t="str">
        <f t="shared" si="149"/>
        <v/>
      </c>
      <c r="R465" s="26" t="str">
        <f t="shared" si="149"/>
        <v/>
      </c>
      <c r="S465" s="26" t="str">
        <f t="shared" si="149"/>
        <v/>
      </c>
      <c r="T465" s="26" t="str">
        <f t="shared" si="149"/>
        <v>kosten</v>
      </c>
    </row>
    <row r="466" spans="1:20" ht="9.75" customHeight="1" x14ac:dyDescent="0.2">
      <c r="A466" s="26" t="str">
        <f t="shared" si="145"/>
        <v/>
      </c>
      <c r="B466" s="26" t="str">
        <f t="shared" si="145"/>
        <v/>
      </c>
      <c r="C466" s="246"/>
      <c r="D466" s="246"/>
      <c r="E466" s="26" t="str">
        <f t="shared" si="144"/>
        <v/>
      </c>
      <c r="F466" s="242" t="str">
        <f t="shared" si="144"/>
        <v/>
      </c>
      <c r="G466" s="243"/>
      <c r="H466" s="26" t="str">
        <f t="shared" ref="H466:T466" si="150">H416</f>
        <v/>
      </c>
      <c r="I466" s="26" t="str">
        <f t="shared" si="150"/>
        <v/>
      </c>
      <c r="J466" s="26" t="str">
        <f t="shared" si="150"/>
        <v/>
      </c>
      <c r="K466" s="26" t="str">
        <f t="shared" si="150"/>
        <v/>
      </c>
      <c r="L466" s="26" t="str">
        <f t="shared" si="150"/>
        <v/>
      </c>
      <c r="M466" s="26" t="str">
        <f t="shared" si="150"/>
        <v/>
      </c>
      <c r="N466" s="26" t="str">
        <f t="shared" si="150"/>
        <v/>
      </c>
      <c r="O466" s="26" t="str">
        <f t="shared" si="150"/>
        <v/>
      </c>
      <c r="P466" s="26" t="str">
        <f t="shared" si="150"/>
        <v/>
      </c>
      <c r="Q466" s="26" t="str">
        <f t="shared" si="150"/>
        <v/>
      </c>
      <c r="R466" s="26" t="str">
        <f t="shared" si="150"/>
        <v/>
      </c>
      <c r="S466" s="26" t="str">
        <f t="shared" si="150"/>
        <v/>
      </c>
      <c r="T466" s="26" t="str">
        <f t="shared" si="150"/>
        <v>(lt. Spalte 3)</v>
      </c>
    </row>
    <row r="467" spans="1:20" ht="9.75" customHeight="1" x14ac:dyDescent="0.2">
      <c r="A467" s="26" t="str">
        <f t="shared" si="145"/>
        <v/>
      </c>
      <c r="B467" s="26" t="str">
        <f t="shared" si="145"/>
        <v/>
      </c>
      <c r="C467" s="246"/>
      <c r="D467" s="246"/>
      <c r="E467" s="26" t="str">
        <f t="shared" si="144"/>
        <v/>
      </c>
      <c r="F467" s="173" t="str">
        <f>IF(AND(COUNTA(H470:H497),COUNTA(I470:I497)),IF(L498=0,"Hier die Anzahl eintagen!",""),"")</f>
        <v/>
      </c>
      <c r="G467" s="174"/>
      <c r="H467" s="26"/>
      <c r="I467" s="26" t="str">
        <f t="shared" ref="I467:T467" si="151">I417</f>
        <v/>
      </c>
      <c r="J467" s="26" t="str">
        <f t="shared" si="151"/>
        <v/>
      </c>
      <c r="K467" s="26" t="str">
        <f t="shared" si="151"/>
        <v/>
      </c>
      <c r="L467" s="26" t="str">
        <f t="shared" si="151"/>
        <v/>
      </c>
      <c r="M467" s="26" t="str">
        <f t="shared" si="151"/>
        <v/>
      </c>
      <c r="N467" s="26" t="str">
        <f t="shared" si="151"/>
        <v/>
      </c>
      <c r="O467" s="26" t="str">
        <f t="shared" si="151"/>
        <v/>
      </c>
      <c r="P467" s="26" t="str">
        <f t="shared" si="151"/>
        <v/>
      </c>
      <c r="Q467" s="26" t="str">
        <f t="shared" si="151"/>
        <v/>
      </c>
      <c r="R467" s="26" t="str">
        <f t="shared" si="151"/>
        <v/>
      </c>
      <c r="S467" s="26" t="str">
        <f t="shared" si="151"/>
        <v/>
      </c>
      <c r="T467" s="26" t="str">
        <f t="shared" si="151"/>
        <v/>
      </c>
    </row>
    <row r="468" spans="1:20" ht="9.75" customHeight="1" x14ac:dyDescent="0.2">
      <c r="A468" s="27" t="str">
        <f t="shared" si="145"/>
        <v/>
      </c>
      <c r="B468" s="27" t="str">
        <f t="shared" si="145"/>
        <v/>
      </c>
      <c r="C468" s="247"/>
      <c r="D468" s="247"/>
      <c r="E468" s="27" t="str">
        <f t="shared" si="144"/>
        <v/>
      </c>
      <c r="F468" s="176"/>
      <c r="G468" s="177" t="str">
        <f>G418</f>
        <v/>
      </c>
      <c r="H468" s="27" t="str">
        <f t="shared" ref="H468:T468" si="152">H418</f>
        <v/>
      </c>
      <c r="I468" s="27" t="str">
        <f t="shared" si="152"/>
        <v>€</v>
      </c>
      <c r="J468" s="27" t="str">
        <f t="shared" si="152"/>
        <v/>
      </c>
      <c r="K468" s="27" t="str">
        <f t="shared" si="152"/>
        <v>€</v>
      </c>
      <c r="L468" s="27" t="str">
        <f t="shared" si="152"/>
        <v>€</v>
      </c>
      <c r="M468" s="27" t="str">
        <f t="shared" si="152"/>
        <v>€</v>
      </c>
      <c r="N468" s="27" t="str">
        <f t="shared" si="152"/>
        <v>€</v>
      </c>
      <c r="O468" s="27" t="str">
        <f t="shared" si="152"/>
        <v>€</v>
      </c>
      <c r="P468" s="27" t="str">
        <f t="shared" si="152"/>
        <v>€</v>
      </c>
      <c r="Q468" s="27" t="str">
        <f t="shared" si="152"/>
        <v>€</v>
      </c>
      <c r="R468" s="27" t="str">
        <f t="shared" si="152"/>
        <v>€</v>
      </c>
      <c r="S468" s="27" t="str">
        <f t="shared" si="152"/>
        <v>€</v>
      </c>
      <c r="T468" s="27" t="str">
        <f t="shared" si="152"/>
        <v>€</v>
      </c>
    </row>
    <row r="469" spans="1:20" ht="9.75" customHeight="1" x14ac:dyDescent="0.2">
      <c r="A469" s="18">
        <f t="shared" si="145"/>
        <v>1</v>
      </c>
      <c r="B469" s="18">
        <f t="shared" si="145"/>
        <v>2</v>
      </c>
      <c r="C469" s="235" t="str">
        <f>C419</f>
        <v/>
      </c>
      <c r="D469" s="235"/>
      <c r="E469" s="18">
        <f t="shared" si="144"/>
        <v>3</v>
      </c>
      <c r="F469" s="236">
        <f t="shared" si="144"/>
        <v>4</v>
      </c>
      <c r="G469" s="237"/>
      <c r="H469" s="18">
        <f t="shared" ref="H469:T469" si="153">H419</f>
        <v>5</v>
      </c>
      <c r="I469" s="18">
        <f t="shared" si="153"/>
        <v>6</v>
      </c>
      <c r="J469" s="18" t="str">
        <f t="shared" si="153"/>
        <v/>
      </c>
      <c r="K469" s="18" t="str">
        <f t="shared" si="153"/>
        <v/>
      </c>
      <c r="L469" s="18">
        <f t="shared" si="153"/>
        <v>7</v>
      </c>
      <c r="M469" s="18" t="str">
        <f t="shared" si="153"/>
        <v/>
      </c>
      <c r="N469" s="18" t="str">
        <f t="shared" si="153"/>
        <v/>
      </c>
      <c r="O469" s="18" t="str">
        <f t="shared" si="153"/>
        <v/>
      </c>
      <c r="P469" s="18" t="str">
        <f t="shared" si="153"/>
        <v/>
      </c>
      <c r="Q469" s="18" t="str">
        <f t="shared" si="153"/>
        <v/>
      </c>
      <c r="R469" s="18" t="str">
        <f t="shared" si="153"/>
        <v/>
      </c>
      <c r="S469" s="18" t="str">
        <f t="shared" si="153"/>
        <v/>
      </c>
      <c r="T469" s="18">
        <f t="shared" si="153"/>
        <v>8</v>
      </c>
    </row>
    <row r="470" spans="1:20" ht="9.75" customHeight="1" x14ac:dyDescent="0.2">
      <c r="A470" s="28"/>
      <c r="B470" s="51"/>
      <c r="C470" s="156"/>
      <c r="D470" s="78" t="str">
        <f>IF($Y$3="ja",UPPER(C470),"O")</f>
        <v>O</v>
      </c>
      <c r="E470" s="23"/>
      <c r="F470" s="155"/>
      <c r="G470" s="184"/>
      <c r="H470" s="39"/>
      <c r="I470" s="39"/>
      <c r="J470" s="23"/>
      <c r="K470" s="37"/>
      <c r="L470" s="38">
        <f>IF(OR(D470="",F470=""),0,IFERROR(ROUNDDOWN(H470*I470,2),0))</f>
        <v>0</v>
      </c>
      <c r="M470" s="38">
        <f>ROUNDDOWN($Y$6*$L470,2)</f>
        <v>0</v>
      </c>
      <c r="N470" s="38"/>
      <c r="O470" s="38"/>
      <c r="P470" s="38"/>
      <c r="Q470" s="38"/>
      <c r="R470" s="37"/>
      <c r="S470" s="37"/>
      <c r="T470" s="37"/>
    </row>
    <row r="471" spans="1:20" ht="9.75" customHeight="1" x14ac:dyDescent="0.2">
      <c r="A471" s="29"/>
      <c r="B471" s="52"/>
      <c r="C471" s="157"/>
      <c r="D471" s="79" t="str">
        <f t="shared" ref="D471:D497" si="154">IF($Y$3="ja",IF(UPPER(C471)="",D470,UPPER(C471)),"O")</f>
        <v>O</v>
      </c>
      <c r="E471" s="58" t="str">
        <f>IF(A456=A406,"Übertrag","")</f>
        <v>Übertrag</v>
      </c>
      <c r="F471" s="155"/>
      <c r="G471" s="184"/>
      <c r="H471" s="39"/>
      <c r="I471" s="39"/>
      <c r="J471" s="24"/>
      <c r="K471" s="39">
        <f>IF(E471="Übertrag",IF(K448=0,0,K448),0)</f>
        <v>0</v>
      </c>
      <c r="L471" s="38">
        <f>IF(E471="Übertrag",IF(L448=0,0,L448),IF(OR(D471="",F471=""),0,IFERROR(ROUNDDOWN(H471*I471,2),0)))</f>
        <v>0</v>
      </c>
      <c r="M471" s="39">
        <f>IF(E471="Übertrag",IF(M448=0,0,M448),ROUNDDOWN($Y$6*$L471,2))</f>
        <v>0</v>
      </c>
      <c r="N471" s="39">
        <f>IF(E471="Übertrag",IF(N448=0,0,N448),0)</f>
        <v>0</v>
      </c>
      <c r="O471" s="39">
        <f>IF(E471="Übertrag",IF(O448=0,0,O448),0)</f>
        <v>0</v>
      </c>
      <c r="P471" s="39">
        <f>IF(E471="Übertrag",IF(P448=0,0,P448),0)</f>
        <v>0</v>
      </c>
      <c r="Q471" s="39">
        <f>IF(E471="Übertrag",IF(Q448=0,0,Q448),0)</f>
        <v>0</v>
      </c>
      <c r="R471" s="39">
        <f>IF(E471="Übertrag",IF(R448=0,0,R448),0)</f>
        <v>0</v>
      </c>
      <c r="S471" s="39">
        <f>IF(E471="Übertrag",IF(S448=0,0,S448),0)</f>
        <v>0</v>
      </c>
      <c r="T471" s="39">
        <f>IF(E471="Übertrag",IF(T448=0,0,T448),0)</f>
        <v>0</v>
      </c>
    </row>
    <row r="472" spans="1:20" ht="9.75" customHeight="1" x14ac:dyDescent="0.2">
      <c r="A472" s="29"/>
      <c r="B472" s="52"/>
      <c r="C472" s="157"/>
      <c r="D472" s="79" t="str">
        <f t="shared" si="154"/>
        <v>O</v>
      </c>
      <c r="E472" s="24"/>
      <c r="F472" s="155"/>
      <c r="G472" s="184"/>
      <c r="H472" s="39"/>
      <c r="I472" s="39"/>
      <c r="J472" s="24"/>
      <c r="K472" s="39"/>
      <c r="L472" s="38">
        <f t="shared" ref="L472:L497" si="155">IF(OR(D472="",F472=""),0,IFERROR(ROUNDDOWN(H472*I472,2),0))</f>
        <v>0</v>
      </c>
      <c r="M472" s="38">
        <f t="shared" ref="M472:M497" si="156">ROUNDDOWN($Y$6*$L472,2)</f>
        <v>0</v>
      </c>
      <c r="N472" s="38"/>
      <c r="O472" s="38"/>
      <c r="P472" s="38"/>
      <c r="Q472" s="38"/>
      <c r="R472" s="39"/>
      <c r="S472" s="39"/>
      <c r="T472" s="39"/>
    </row>
    <row r="473" spans="1:20" ht="9.75" customHeight="1" x14ac:dyDescent="0.2">
      <c r="A473" s="29"/>
      <c r="B473" s="52"/>
      <c r="C473" s="157"/>
      <c r="D473" s="79" t="str">
        <f t="shared" si="154"/>
        <v>O</v>
      </c>
      <c r="E473" s="24"/>
      <c r="F473" s="155"/>
      <c r="G473" s="184"/>
      <c r="H473" s="39"/>
      <c r="I473" s="39"/>
      <c r="J473" s="24"/>
      <c r="K473" s="39"/>
      <c r="L473" s="38">
        <f t="shared" si="155"/>
        <v>0</v>
      </c>
      <c r="M473" s="38">
        <f t="shared" si="156"/>
        <v>0</v>
      </c>
      <c r="N473" s="38"/>
      <c r="O473" s="38"/>
      <c r="P473" s="38"/>
      <c r="Q473" s="38"/>
      <c r="R473" s="39"/>
      <c r="S473" s="39"/>
      <c r="T473" s="39"/>
    </row>
    <row r="474" spans="1:20" ht="9.75" customHeight="1" x14ac:dyDescent="0.2">
      <c r="A474" s="29"/>
      <c r="B474" s="52"/>
      <c r="C474" s="157"/>
      <c r="D474" s="79" t="str">
        <f t="shared" si="154"/>
        <v>O</v>
      </c>
      <c r="E474" s="24"/>
      <c r="F474" s="155"/>
      <c r="G474" s="184"/>
      <c r="H474" s="39"/>
      <c r="I474" s="39"/>
      <c r="J474" s="24"/>
      <c r="K474" s="39"/>
      <c r="L474" s="38">
        <f t="shared" si="155"/>
        <v>0</v>
      </c>
      <c r="M474" s="38">
        <f t="shared" si="156"/>
        <v>0</v>
      </c>
      <c r="N474" s="38"/>
      <c r="O474" s="38"/>
      <c r="P474" s="38"/>
      <c r="Q474" s="38"/>
      <c r="R474" s="39"/>
      <c r="S474" s="39"/>
      <c r="T474" s="39"/>
    </row>
    <row r="475" spans="1:20" ht="9.75" customHeight="1" x14ac:dyDescent="0.2">
      <c r="A475" s="29"/>
      <c r="B475" s="52"/>
      <c r="C475" s="157"/>
      <c r="D475" s="79" t="str">
        <f t="shared" si="154"/>
        <v>O</v>
      </c>
      <c r="E475" s="24"/>
      <c r="F475" s="155"/>
      <c r="G475" s="184"/>
      <c r="H475" s="39"/>
      <c r="I475" s="39"/>
      <c r="J475" s="24"/>
      <c r="K475" s="39"/>
      <c r="L475" s="38">
        <f t="shared" si="155"/>
        <v>0</v>
      </c>
      <c r="M475" s="38">
        <f t="shared" si="156"/>
        <v>0</v>
      </c>
      <c r="N475" s="38"/>
      <c r="O475" s="38"/>
      <c r="P475" s="38"/>
      <c r="Q475" s="38"/>
      <c r="R475" s="39"/>
      <c r="S475" s="39"/>
      <c r="T475" s="39"/>
    </row>
    <row r="476" spans="1:20" ht="9.75" customHeight="1" x14ac:dyDescent="0.2">
      <c r="A476" s="29"/>
      <c r="B476" s="52"/>
      <c r="C476" s="157"/>
      <c r="D476" s="79" t="str">
        <f t="shared" si="154"/>
        <v>O</v>
      </c>
      <c r="E476" s="24"/>
      <c r="F476" s="155"/>
      <c r="G476" s="184"/>
      <c r="H476" s="39"/>
      <c r="I476" s="39"/>
      <c r="J476" s="24"/>
      <c r="K476" s="39"/>
      <c r="L476" s="38">
        <f t="shared" si="155"/>
        <v>0</v>
      </c>
      <c r="M476" s="38">
        <f t="shared" si="156"/>
        <v>0</v>
      </c>
      <c r="N476" s="38"/>
      <c r="O476" s="38"/>
      <c r="P476" s="38"/>
      <c r="Q476" s="38"/>
      <c r="R476" s="39"/>
      <c r="S476" s="39"/>
      <c r="T476" s="39"/>
    </row>
    <row r="477" spans="1:20" ht="9.75" customHeight="1" x14ac:dyDescent="0.2">
      <c r="A477" s="29"/>
      <c r="B477" s="52"/>
      <c r="C477" s="157"/>
      <c r="D477" s="79" t="str">
        <f t="shared" si="154"/>
        <v>O</v>
      </c>
      <c r="E477" s="24"/>
      <c r="F477" s="155"/>
      <c r="G477" s="184"/>
      <c r="H477" s="39"/>
      <c r="I477" s="39"/>
      <c r="J477" s="24"/>
      <c r="K477" s="39"/>
      <c r="L477" s="38">
        <f t="shared" si="155"/>
        <v>0</v>
      </c>
      <c r="M477" s="38">
        <f t="shared" si="156"/>
        <v>0</v>
      </c>
      <c r="N477" s="38"/>
      <c r="O477" s="38"/>
      <c r="P477" s="38"/>
      <c r="Q477" s="38"/>
      <c r="R477" s="39"/>
      <c r="S477" s="39"/>
      <c r="T477" s="39"/>
    </row>
    <row r="478" spans="1:20" ht="9.75" customHeight="1" x14ac:dyDescent="0.2">
      <c r="A478" s="29"/>
      <c r="B478" s="52"/>
      <c r="C478" s="157"/>
      <c r="D478" s="79" t="str">
        <f t="shared" si="154"/>
        <v>O</v>
      </c>
      <c r="E478" s="24"/>
      <c r="F478" s="155"/>
      <c r="G478" s="184"/>
      <c r="H478" s="39"/>
      <c r="I478" s="39"/>
      <c r="J478" s="24"/>
      <c r="K478" s="39"/>
      <c r="L478" s="38">
        <f t="shared" si="155"/>
        <v>0</v>
      </c>
      <c r="M478" s="38">
        <f t="shared" si="156"/>
        <v>0</v>
      </c>
      <c r="N478" s="38"/>
      <c r="O478" s="38"/>
      <c r="P478" s="38"/>
      <c r="Q478" s="38"/>
      <c r="R478" s="39"/>
      <c r="S478" s="39"/>
      <c r="T478" s="39"/>
    </row>
    <row r="479" spans="1:20" ht="9.75" customHeight="1" x14ac:dyDescent="0.2">
      <c r="A479" s="29"/>
      <c r="B479" s="52"/>
      <c r="C479" s="157"/>
      <c r="D479" s="79" t="str">
        <f t="shared" si="154"/>
        <v>O</v>
      </c>
      <c r="E479" s="24"/>
      <c r="F479" s="155"/>
      <c r="G479" s="184"/>
      <c r="H479" s="39"/>
      <c r="I479" s="39"/>
      <c r="J479" s="24"/>
      <c r="K479" s="39"/>
      <c r="L479" s="38">
        <f t="shared" si="155"/>
        <v>0</v>
      </c>
      <c r="M479" s="38">
        <f t="shared" si="156"/>
        <v>0</v>
      </c>
      <c r="N479" s="38"/>
      <c r="O479" s="38"/>
      <c r="P479" s="38"/>
      <c r="Q479" s="38"/>
      <c r="R479" s="39"/>
      <c r="S479" s="39"/>
      <c r="T479" s="39"/>
    </row>
    <row r="480" spans="1:20" ht="9.75" customHeight="1" x14ac:dyDescent="0.2">
      <c r="A480" s="29"/>
      <c r="B480" s="52"/>
      <c r="C480" s="157"/>
      <c r="D480" s="79" t="str">
        <f t="shared" si="154"/>
        <v>O</v>
      </c>
      <c r="E480" s="24"/>
      <c r="F480" s="155"/>
      <c r="G480" s="184"/>
      <c r="H480" s="39"/>
      <c r="I480" s="39"/>
      <c r="J480" s="24"/>
      <c r="K480" s="39"/>
      <c r="L480" s="38">
        <f t="shared" si="155"/>
        <v>0</v>
      </c>
      <c r="M480" s="38">
        <f t="shared" si="156"/>
        <v>0</v>
      </c>
      <c r="N480" s="38"/>
      <c r="O480" s="38"/>
      <c r="P480" s="38"/>
      <c r="Q480" s="38"/>
      <c r="R480" s="39"/>
      <c r="S480" s="39"/>
      <c r="T480" s="39"/>
    </row>
    <row r="481" spans="1:21" ht="9.75" customHeight="1" x14ac:dyDescent="0.2">
      <c r="A481" s="29"/>
      <c r="B481" s="52"/>
      <c r="C481" s="157"/>
      <c r="D481" s="79" t="str">
        <f t="shared" si="154"/>
        <v>O</v>
      </c>
      <c r="E481" s="24"/>
      <c r="F481" s="155"/>
      <c r="G481" s="184"/>
      <c r="H481" s="39"/>
      <c r="I481" s="39"/>
      <c r="J481" s="24"/>
      <c r="K481" s="39"/>
      <c r="L481" s="38">
        <f t="shared" si="155"/>
        <v>0</v>
      </c>
      <c r="M481" s="38">
        <f t="shared" si="156"/>
        <v>0</v>
      </c>
      <c r="N481" s="38"/>
      <c r="O481" s="38"/>
      <c r="P481" s="38"/>
      <c r="Q481" s="38"/>
      <c r="R481" s="39"/>
      <c r="S481" s="39"/>
      <c r="T481" s="39"/>
    </row>
    <row r="482" spans="1:21" ht="9.75" customHeight="1" x14ac:dyDescent="0.2">
      <c r="A482" s="29"/>
      <c r="B482" s="52"/>
      <c r="C482" s="157"/>
      <c r="D482" s="79" t="str">
        <f t="shared" si="154"/>
        <v>O</v>
      </c>
      <c r="E482" s="24"/>
      <c r="F482" s="155"/>
      <c r="G482" s="184"/>
      <c r="H482" s="39"/>
      <c r="I482" s="39"/>
      <c r="J482" s="24"/>
      <c r="K482" s="39"/>
      <c r="L482" s="38">
        <f t="shared" si="155"/>
        <v>0</v>
      </c>
      <c r="M482" s="38">
        <f t="shared" si="156"/>
        <v>0</v>
      </c>
      <c r="N482" s="38"/>
      <c r="O482" s="38"/>
      <c r="P482" s="38"/>
      <c r="Q482" s="38"/>
      <c r="R482" s="39"/>
      <c r="S482" s="39"/>
      <c r="T482" s="39"/>
    </row>
    <row r="483" spans="1:21" ht="9.75" customHeight="1" x14ac:dyDescent="0.2">
      <c r="A483" s="29"/>
      <c r="B483" s="52"/>
      <c r="C483" s="157"/>
      <c r="D483" s="79" t="str">
        <f t="shared" si="154"/>
        <v>O</v>
      </c>
      <c r="E483" s="24"/>
      <c r="F483" s="155"/>
      <c r="G483" s="184"/>
      <c r="H483" s="39"/>
      <c r="I483" s="39"/>
      <c r="J483" s="24"/>
      <c r="K483" s="39"/>
      <c r="L483" s="38">
        <f t="shared" si="155"/>
        <v>0</v>
      </c>
      <c r="M483" s="38">
        <f t="shared" si="156"/>
        <v>0</v>
      </c>
      <c r="N483" s="38"/>
      <c r="O483" s="38"/>
      <c r="P483" s="38"/>
      <c r="Q483" s="38"/>
      <c r="R483" s="39"/>
      <c r="S483" s="39"/>
      <c r="T483" s="39"/>
    </row>
    <row r="484" spans="1:21" ht="9.75" customHeight="1" x14ac:dyDescent="0.2">
      <c r="A484" s="29"/>
      <c r="B484" s="52"/>
      <c r="C484" s="157"/>
      <c r="D484" s="79" t="str">
        <f t="shared" si="154"/>
        <v>O</v>
      </c>
      <c r="E484" s="24"/>
      <c r="F484" s="155"/>
      <c r="G484" s="184"/>
      <c r="H484" s="39"/>
      <c r="I484" s="39"/>
      <c r="J484" s="24"/>
      <c r="K484" s="39"/>
      <c r="L484" s="38">
        <f t="shared" si="155"/>
        <v>0</v>
      </c>
      <c r="M484" s="38">
        <f t="shared" si="156"/>
        <v>0</v>
      </c>
      <c r="N484" s="38"/>
      <c r="O484" s="38"/>
      <c r="P484" s="38"/>
      <c r="Q484" s="38"/>
      <c r="R484" s="39"/>
      <c r="S484" s="39"/>
      <c r="T484" s="39"/>
    </row>
    <row r="485" spans="1:21" ht="9.75" customHeight="1" x14ac:dyDescent="0.2">
      <c r="A485" s="29"/>
      <c r="B485" s="52"/>
      <c r="C485" s="157"/>
      <c r="D485" s="79" t="str">
        <f t="shared" si="154"/>
        <v>O</v>
      </c>
      <c r="E485" s="24"/>
      <c r="F485" s="155"/>
      <c r="G485" s="184"/>
      <c r="H485" s="39"/>
      <c r="I485" s="39"/>
      <c r="J485" s="24"/>
      <c r="K485" s="39"/>
      <c r="L485" s="38">
        <f t="shared" si="155"/>
        <v>0</v>
      </c>
      <c r="M485" s="38">
        <f t="shared" si="156"/>
        <v>0</v>
      </c>
      <c r="N485" s="38"/>
      <c r="O485" s="38"/>
      <c r="P485" s="38"/>
      <c r="Q485" s="38"/>
      <c r="R485" s="39"/>
      <c r="S485" s="39"/>
      <c r="T485" s="39"/>
    </row>
    <row r="486" spans="1:21" ht="9.75" customHeight="1" x14ac:dyDescent="0.2">
      <c r="A486" s="29"/>
      <c r="B486" s="52"/>
      <c r="C486" s="157"/>
      <c r="D486" s="79" t="str">
        <f t="shared" si="154"/>
        <v>O</v>
      </c>
      <c r="E486" s="24"/>
      <c r="F486" s="155"/>
      <c r="G486" s="184"/>
      <c r="H486" s="39"/>
      <c r="I486" s="39"/>
      <c r="J486" s="24"/>
      <c r="K486" s="39"/>
      <c r="L486" s="38">
        <f t="shared" si="155"/>
        <v>0</v>
      </c>
      <c r="M486" s="38">
        <f t="shared" si="156"/>
        <v>0</v>
      </c>
      <c r="N486" s="38"/>
      <c r="O486" s="38"/>
      <c r="P486" s="38"/>
      <c r="Q486" s="38"/>
      <c r="R486" s="39"/>
      <c r="S486" s="39"/>
      <c r="T486" s="39"/>
    </row>
    <row r="487" spans="1:21" ht="9.75" customHeight="1" x14ac:dyDescent="0.2">
      <c r="A487" s="29"/>
      <c r="B487" s="52"/>
      <c r="C487" s="157"/>
      <c r="D487" s="79" t="str">
        <f t="shared" si="154"/>
        <v>O</v>
      </c>
      <c r="E487" s="24"/>
      <c r="F487" s="155"/>
      <c r="G487" s="184"/>
      <c r="H487" s="39"/>
      <c r="I487" s="39"/>
      <c r="J487" s="24"/>
      <c r="K487" s="39"/>
      <c r="L487" s="38">
        <f t="shared" si="155"/>
        <v>0</v>
      </c>
      <c r="M487" s="38">
        <f t="shared" si="156"/>
        <v>0</v>
      </c>
      <c r="N487" s="38"/>
      <c r="O487" s="38"/>
      <c r="P487" s="38"/>
      <c r="Q487" s="38"/>
      <c r="R487" s="39"/>
      <c r="S487" s="39"/>
      <c r="T487" s="39"/>
    </row>
    <row r="488" spans="1:21" ht="9.75" customHeight="1" x14ac:dyDescent="0.2">
      <c r="A488" s="29"/>
      <c r="B488" s="52"/>
      <c r="C488" s="157"/>
      <c r="D488" s="79" t="str">
        <f t="shared" si="154"/>
        <v>O</v>
      </c>
      <c r="E488" s="24"/>
      <c r="F488" s="155"/>
      <c r="G488" s="184"/>
      <c r="H488" s="39"/>
      <c r="I488" s="39"/>
      <c r="J488" s="24"/>
      <c r="K488" s="39"/>
      <c r="L488" s="38">
        <f t="shared" si="155"/>
        <v>0</v>
      </c>
      <c r="M488" s="38">
        <f t="shared" si="156"/>
        <v>0</v>
      </c>
      <c r="N488" s="38"/>
      <c r="O488" s="38"/>
      <c r="P488" s="38"/>
      <c r="Q488" s="38"/>
      <c r="R488" s="39"/>
      <c r="S488" s="39"/>
      <c r="T488" s="39"/>
    </row>
    <row r="489" spans="1:21" ht="9.75" customHeight="1" x14ac:dyDescent="0.2">
      <c r="A489" s="29"/>
      <c r="B489" s="52"/>
      <c r="C489" s="157"/>
      <c r="D489" s="79" t="str">
        <f t="shared" si="154"/>
        <v>O</v>
      </c>
      <c r="E489" s="24"/>
      <c r="F489" s="155"/>
      <c r="G489" s="184"/>
      <c r="H489" s="39"/>
      <c r="I489" s="39"/>
      <c r="J489" s="24"/>
      <c r="K489" s="39"/>
      <c r="L489" s="38">
        <f t="shared" si="155"/>
        <v>0</v>
      </c>
      <c r="M489" s="38">
        <f t="shared" si="156"/>
        <v>0</v>
      </c>
      <c r="N489" s="38"/>
      <c r="O489" s="38"/>
      <c r="P489" s="38"/>
      <c r="Q489" s="38"/>
      <c r="R489" s="39"/>
      <c r="S489" s="39"/>
      <c r="T489" s="39"/>
    </row>
    <row r="490" spans="1:21" ht="9.75" customHeight="1" x14ac:dyDescent="0.2">
      <c r="A490" s="29"/>
      <c r="B490" s="52"/>
      <c r="C490" s="157"/>
      <c r="D490" s="79" t="str">
        <f t="shared" si="154"/>
        <v>O</v>
      </c>
      <c r="E490" s="24"/>
      <c r="F490" s="155"/>
      <c r="G490" s="184"/>
      <c r="H490" s="39"/>
      <c r="I490" s="39"/>
      <c r="J490" s="24"/>
      <c r="K490" s="39"/>
      <c r="L490" s="38">
        <f t="shared" si="155"/>
        <v>0</v>
      </c>
      <c r="M490" s="38">
        <f t="shared" si="156"/>
        <v>0</v>
      </c>
      <c r="N490" s="38"/>
      <c r="O490" s="38"/>
      <c r="P490" s="38"/>
      <c r="Q490" s="38"/>
      <c r="R490" s="39"/>
      <c r="S490" s="39"/>
      <c r="T490" s="39"/>
    </row>
    <row r="491" spans="1:21" ht="9.75" customHeight="1" x14ac:dyDescent="0.2">
      <c r="A491" s="29"/>
      <c r="B491" s="52"/>
      <c r="C491" s="157"/>
      <c r="D491" s="79" t="str">
        <f t="shared" si="154"/>
        <v>O</v>
      </c>
      <c r="E491" s="24"/>
      <c r="F491" s="155"/>
      <c r="G491" s="184"/>
      <c r="H491" s="39"/>
      <c r="I491" s="39"/>
      <c r="J491" s="24"/>
      <c r="K491" s="39"/>
      <c r="L491" s="38">
        <f t="shared" si="155"/>
        <v>0</v>
      </c>
      <c r="M491" s="38">
        <f t="shared" si="156"/>
        <v>0</v>
      </c>
      <c r="N491" s="38"/>
      <c r="O491" s="38"/>
      <c r="P491" s="38"/>
      <c r="Q491" s="38"/>
      <c r="R491" s="39"/>
      <c r="S491" s="39"/>
      <c r="T491" s="39"/>
    </row>
    <row r="492" spans="1:21" ht="9.75" customHeight="1" x14ac:dyDescent="0.2">
      <c r="A492" s="29"/>
      <c r="B492" s="52"/>
      <c r="C492" s="157"/>
      <c r="D492" s="79" t="str">
        <f t="shared" si="154"/>
        <v>O</v>
      </c>
      <c r="E492" s="24"/>
      <c r="F492" s="155"/>
      <c r="G492" s="184"/>
      <c r="H492" s="39"/>
      <c r="I492" s="39"/>
      <c r="J492" s="24"/>
      <c r="K492" s="39"/>
      <c r="L492" s="38">
        <f t="shared" si="155"/>
        <v>0</v>
      </c>
      <c r="M492" s="38">
        <f t="shared" si="156"/>
        <v>0</v>
      </c>
      <c r="N492" s="38"/>
      <c r="O492" s="38"/>
      <c r="P492" s="38"/>
      <c r="Q492" s="38"/>
      <c r="R492" s="39"/>
      <c r="S492" s="39"/>
      <c r="T492" s="39"/>
    </row>
    <row r="493" spans="1:21" ht="9.75" customHeight="1" x14ac:dyDescent="0.2">
      <c r="A493" s="29"/>
      <c r="B493" s="52"/>
      <c r="C493" s="157"/>
      <c r="D493" s="79" t="str">
        <f t="shared" si="154"/>
        <v>O</v>
      </c>
      <c r="E493" s="24"/>
      <c r="F493" s="155"/>
      <c r="G493" s="184"/>
      <c r="H493" s="39"/>
      <c r="I493" s="39"/>
      <c r="J493" s="24"/>
      <c r="K493" s="39"/>
      <c r="L493" s="38">
        <f t="shared" si="155"/>
        <v>0</v>
      </c>
      <c r="M493" s="38">
        <f t="shared" si="156"/>
        <v>0</v>
      </c>
      <c r="N493" s="38"/>
      <c r="O493" s="38"/>
      <c r="P493" s="38"/>
      <c r="Q493" s="38"/>
      <c r="R493" s="39"/>
      <c r="S493" s="39"/>
      <c r="T493" s="39"/>
    </row>
    <row r="494" spans="1:21" ht="9.75" customHeight="1" x14ac:dyDescent="0.2">
      <c r="A494" s="29"/>
      <c r="B494" s="52"/>
      <c r="C494" s="157"/>
      <c r="D494" s="79" t="str">
        <f t="shared" si="154"/>
        <v>O</v>
      </c>
      <c r="E494" s="24"/>
      <c r="F494" s="155"/>
      <c r="G494" s="184"/>
      <c r="H494" s="39"/>
      <c r="I494" s="39"/>
      <c r="J494" s="24"/>
      <c r="K494" s="39"/>
      <c r="L494" s="38">
        <f t="shared" si="155"/>
        <v>0</v>
      </c>
      <c r="M494" s="38">
        <f t="shared" si="156"/>
        <v>0</v>
      </c>
      <c r="N494" s="38"/>
      <c r="O494" s="38"/>
      <c r="P494" s="38"/>
      <c r="Q494" s="38"/>
      <c r="R494" s="39"/>
      <c r="S494" s="39"/>
      <c r="T494" s="39"/>
    </row>
    <row r="495" spans="1:21" ht="9.75" customHeight="1" x14ac:dyDescent="0.2">
      <c r="A495" s="29"/>
      <c r="B495" s="52"/>
      <c r="C495" s="157"/>
      <c r="D495" s="79" t="str">
        <f t="shared" si="154"/>
        <v>O</v>
      </c>
      <c r="E495" s="24"/>
      <c r="F495" s="155"/>
      <c r="G495" s="184"/>
      <c r="H495" s="39"/>
      <c r="I495" s="39"/>
      <c r="J495" s="24"/>
      <c r="K495" s="39"/>
      <c r="L495" s="38">
        <f t="shared" si="155"/>
        <v>0</v>
      </c>
      <c r="M495" s="38">
        <f t="shared" si="156"/>
        <v>0</v>
      </c>
      <c r="N495" s="38"/>
      <c r="O495" s="38"/>
      <c r="P495" s="38"/>
      <c r="Q495" s="38"/>
      <c r="R495" s="39"/>
      <c r="S495" s="39"/>
      <c r="T495" s="39"/>
    </row>
    <row r="496" spans="1:21" ht="9.75" customHeight="1" x14ac:dyDescent="0.2">
      <c r="A496" s="29"/>
      <c r="B496" s="52"/>
      <c r="C496" s="157"/>
      <c r="D496" s="79" t="str">
        <f t="shared" si="154"/>
        <v>O</v>
      </c>
      <c r="E496" s="24"/>
      <c r="F496" s="155"/>
      <c r="G496" s="184"/>
      <c r="H496" s="39"/>
      <c r="I496" s="39"/>
      <c r="J496" s="24"/>
      <c r="K496" s="39"/>
      <c r="L496" s="38">
        <f t="shared" si="155"/>
        <v>0</v>
      </c>
      <c r="M496" s="38">
        <f t="shared" si="156"/>
        <v>0</v>
      </c>
      <c r="N496" s="38"/>
      <c r="O496" s="38"/>
      <c r="P496" s="38"/>
      <c r="Q496" s="38"/>
      <c r="R496" s="39"/>
      <c r="S496" s="39"/>
      <c r="T496" s="39"/>
      <c r="U496" s="267" t="str">
        <f>U446</f>
        <v xml:space="preserve"> </v>
      </c>
    </row>
    <row r="497" spans="1:24" ht="9.75" customHeight="1" x14ac:dyDescent="0.2">
      <c r="A497" s="30"/>
      <c r="B497" s="53"/>
      <c r="C497" s="158"/>
      <c r="D497" s="80" t="str">
        <f t="shared" si="154"/>
        <v>O</v>
      </c>
      <c r="E497" s="25"/>
      <c r="F497" s="155"/>
      <c r="G497" s="184"/>
      <c r="H497" s="40"/>
      <c r="I497" s="39"/>
      <c r="J497" s="25"/>
      <c r="K497" s="40"/>
      <c r="L497" s="38">
        <f t="shared" si="155"/>
        <v>0</v>
      </c>
      <c r="M497" s="38">
        <f t="shared" si="156"/>
        <v>0</v>
      </c>
      <c r="N497" s="38"/>
      <c r="O497" s="38"/>
      <c r="P497" s="38"/>
      <c r="Q497" s="38"/>
      <c r="R497" s="40"/>
      <c r="S497" s="40"/>
      <c r="T497" s="40"/>
      <c r="U497" s="267"/>
    </row>
    <row r="498" spans="1:24" ht="9.75" customHeight="1" x14ac:dyDescent="0.2">
      <c r="A498" s="188" t="str">
        <f>IF(A448&lt;&gt;"",A448,"")</f>
        <v/>
      </c>
      <c r="B498" s="125"/>
      <c r="C498" s="125"/>
      <c r="D498" s="125"/>
      <c r="E498" s="125"/>
      <c r="F498" s="129"/>
      <c r="G498" s="129" t="str">
        <f>G448</f>
        <v>Summe</v>
      </c>
      <c r="H498" s="129"/>
      <c r="I498" s="130"/>
      <c r="J498" s="20" t="str">
        <f>J448</f>
        <v xml:space="preserve"> Summe</v>
      </c>
      <c r="K498" s="41">
        <f t="shared" ref="K498:T498" si="157">SUM(K470:K497)</f>
        <v>0</v>
      </c>
      <c r="L498" s="41">
        <f t="shared" si="157"/>
        <v>0</v>
      </c>
      <c r="M498" s="41">
        <f t="shared" si="157"/>
        <v>0</v>
      </c>
      <c r="N498" s="41">
        <f t="shared" si="157"/>
        <v>0</v>
      </c>
      <c r="O498" s="41">
        <f t="shared" si="157"/>
        <v>0</v>
      </c>
      <c r="P498" s="41">
        <f t="shared" si="157"/>
        <v>0</v>
      </c>
      <c r="Q498" s="41">
        <f t="shared" si="157"/>
        <v>0</v>
      </c>
      <c r="R498" s="41">
        <f t="shared" si="157"/>
        <v>0</v>
      </c>
      <c r="S498" s="41">
        <f t="shared" si="157"/>
        <v>0</v>
      </c>
      <c r="T498" s="41">
        <f t="shared" si="157"/>
        <v>0</v>
      </c>
      <c r="U498" s="267"/>
    </row>
    <row r="499" spans="1:24" ht="9.75" customHeight="1" x14ac:dyDescent="0.2">
      <c r="A499" s="9"/>
      <c r="B499" s="9"/>
      <c r="C499" s="9"/>
      <c r="D499" s="9"/>
      <c r="E499" s="8"/>
      <c r="F499" s="131"/>
      <c r="G499" s="131" t="str">
        <f>G449</f>
        <v>Gemeinkosten 25% pauschal</v>
      </c>
      <c r="H499" s="131"/>
      <c r="I499" s="132"/>
      <c r="J499" s="20" t="str">
        <f>J449</f>
        <v xml:space="preserve"> Gemeinkosten 25% pauschal</v>
      </c>
      <c r="K499" s="42"/>
      <c r="L499" s="41">
        <f>ROUNDDOWN(L498*$Y$6,2)</f>
        <v>0</v>
      </c>
      <c r="M499" s="42"/>
      <c r="N499" s="42"/>
      <c r="O499" s="42"/>
      <c r="P499" s="42"/>
      <c r="Q499" s="42"/>
      <c r="R499" s="42"/>
      <c r="S499" s="42"/>
      <c r="T499" s="42"/>
      <c r="U499" s="267"/>
    </row>
    <row r="500" spans="1:24" ht="9.75" customHeight="1" x14ac:dyDescent="0.2">
      <c r="A500" s="128" t="str">
        <f>A450</f>
        <v>Bitte verwenden Sie für jedes Jahr ein extra Blatt.</v>
      </c>
      <c r="B500" s="7"/>
      <c r="C500" s="7"/>
      <c r="D500" s="7"/>
      <c r="E500" s="8"/>
      <c r="F500" s="131"/>
      <c r="G500" s="131" t="str">
        <f>G450</f>
        <v>GESAMTKOSTEN</v>
      </c>
      <c r="H500" s="131"/>
      <c r="I500" s="132"/>
      <c r="J500" s="20" t="str">
        <f>J450</f>
        <v xml:space="preserve"> GESAMTKOSTEN</v>
      </c>
      <c r="K500" s="41">
        <f>K498</f>
        <v>0</v>
      </c>
      <c r="L500" s="41">
        <f>L498+L499</f>
        <v>0</v>
      </c>
      <c r="M500" s="41"/>
      <c r="N500" s="41">
        <f t="shared" ref="N500:T500" si="158">N498</f>
        <v>0</v>
      </c>
      <c r="O500" s="41">
        <f t="shared" si="158"/>
        <v>0</v>
      </c>
      <c r="P500" s="41">
        <f t="shared" si="158"/>
        <v>0</v>
      </c>
      <c r="Q500" s="41">
        <f t="shared" si="158"/>
        <v>0</v>
      </c>
      <c r="R500" s="41">
        <f t="shared" si="158"/>
        <v>0</v>
      </c>
      <c r="S500" s="41">
        <f t="shared" si="158"/>
        <v>0</v>
      </c>
      <c r="T500" s="41">
        <f t="shared" si="158"/>
        <v>0</v>
      </c>
      <c r="U500" s="267"/>
    </row>
    <row r="501" spans="1:24" ht="9.75" customHeight="1" x14ac:dyDescent="0.2">
      <c r="A501" s="7"/>
      <c r="B501" s="7"/>
      <c r="C501" s="7"/>
      <c r="D501" s="7"/>
      <c r="E501" s="8"/>
      <c r="F501" s="8"/>
      <c r="G501" s="8"/>
      <c r="H501" s="8"/>
      <c r="I501" s="8"/>
      <c r="J501" s="21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V501" s="34"/>
      <c r="W501" s="34"/>
      <c r="X501" s="34"/>
    </row>
    <row r="502" spans="1:24" ht="9.75" customHeight="1" x14ac:dyDescent="0.2">
      <c r="A502" s="127" t="str">
        <f>A452</f>
        <v>Arbeits-, Zeit- und Ausgabenplan (Durchführbarkeitsstudien)</v>
      </c>
      <c r="B502" s="7"/>
      <c r="C502" s="7"/>
      <c r="D502" s="7"/>
      <c r="E502" s="8"/>
      <c r="F502" s="8"/>
      <c r="G502" s="8"/>
      <c r="H502" s="8"/>
      <c r="I502" s="8"/>
      <c r="J502" s="8"/>
      <c r="K502" s="255" t="str">
        <f>K452</f>
        <v>BN: ______________________</v>
      </c>
      <c r="L502" s="255"/>
      <c r="M502" s="255"/>
      <c r="N502" s="255"/>
      <c r="O502" s="255"/>
      <c r="P502" s="255"/>
      <c r="Q502" s="255"/>
      <c r="R502" s="255"/>
      <c r="S502" s="255"/>
      <c r="T502" s="255"/>
    </row>
    <row r="503" spans="1:24" ht="9.75" customHeight="1" x14ac:dyDescent="0.2">
      <c r="A503" s="7"/>
      <c r="B503" s="7"/>
      <c r="C503" s="7"/>
      <c r="D503" s="7"/>
      <c r="E503" s="124"/>
      <c r="F503" s="8"/>
      <c r="G503" s="8"/>
      <c r="H503" s="8"/>
      <c r="I503" s="8"/>
      <c r="J503" s="8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</row>
    <row r="504" spans="1:24" ht="9.75" customHeight="1" x14ac:dyDescent="0.2">
      <c r="A504" s="9"/>
      <c r="B504" s="9"/>
      <c r="C504" s="9"/>
      <c r="D504" s="9"/>
      <c r="E504" s="124"/>
      <c r="F504" s="8" t="str">
        <f>F454</f>
        <v/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4" ht="9.75" customHeight="1" x14ac:dyDescent="0.2">
      <c r="A505" s="253" t="str">
        <f>A455</f>
        <v>Jahr</v>
      </c>
      <c r="B505" s="254"/>
      <c r="C505" s="46"/>
      <c r="D505" s="13" t="b">
        <f>IF(OR(VALUE(ROW(L550))&lt;&gt;(T506*50),VALUE(COLUMN(T550))&lt;&gt;IF(ISBLANK($V$72),IF(ISBLANK($V$72),IF(AND($Y$4=1,$Y$5="ja"),20-$AA$72,20-LOOKUP($Y$4,$W$17:$Z$17,$W$72:$Z$72)),20),20)),FALSE,TRUE)</f>
        <v>1</v>
      </c>
      <c r="E505" s="124" t="str">
        <f>IF(E455="","",E455)</f>
        <v>Spalte 5: maximal 143 produktive h/Monat je Vollzeitbeschäftigten</v>
      </c>
      <c r="G505" s="8"/>
      <c r="I505" s="8"/>
      <c r="J505" s="8"/>
      <c r="K505" s="8"/>
      <c r="L505" s="21"/>
      <c r="M505" s="21"/>
      <c r="N505" s="21"/>
      <c r="O505" s="21"/>
      <c r="P505" s="21"/>
      <c r="Q505" s="21"/>
      <c r="R505" s="8"/>
      <c r="S505" s="8"/>
      <c r="T505" s="10" t="str">
        <f>T455</f>
        <v xml:space="preserve"> Blatt</v>
      </c>
    </row>
    <row r="506" spans="1:24" ht="9.75" customHeight="1" x14ac:dyDescent="0.2">
      <c r="A506" s="251">
        <f>A456</f>
        <v>0</v>
      </c>
      <c r="B506" s="252"/>
      <c r="C506" s="57"/>
      <c r="D506" s="57" t="b">
        <f>IF($Y$3="",IF(COUNTBLANK(C520:C547)=COUNTA(D520:D547),TRUE,FALSE),IF((COUNTIF(D520:D547,"E")+COUNTIF(D520:D547,"I"))=(COUNTA(D520:D547)-COUNTBLANK(D520:D547)),TRUE,FALSE))</f>
        <v>1</v>
      </c>
      <c r="E506" s="124" t="str">
        <f>IF(E456="","",E456)</f>
        <v>Basis Spalte 6: qualifikationsabhängige Stundensätze (siehe www.tbi-mv.de)</v>
      </c>
      <c r="G506" s="8"/>
      <c r="I506" s="8"/>
      <c r="J506" s="8"/>
      <c r="K506" s="8"/>
      <c r="T506" s="11">
        <f>T456+1</f>
        <v>11</v>
      </c>
    </row>
    <row r="507" spans="1:24" ht="9.75" customHeight="1" x14ac:dyDescent="0.2">
      <c r="A507" s="163">
        <f>IF(A506="",0,IF(ISERROR(A557),1,A557+1))</f>
        <v>10</v>
      </c>
      <c r="B507" s="12"/>
      <c r="C507" s="12"/>
      <c r="D507" s="13" t="b">
        <f>IF(COUNTA(L520:L547)=28,TRUE,FALSE)</f>
        <v>1</v>
      </c>
      <c r="E507" s="244" t="str">
        <f>IF(AND(D505,D506,D507),"","FEHLER-verursachende Bearbeitung der AZA-Vorlage")</f>
        <v/>
      </c>
      <c r="F507" s="244"/>
      <c r="G507" s="244"/>
      <c r="H507" s="244"/>
      <c r="I507" s="244"/>
      <c r="J507" s="244"/>
      <c r="K507" s="244"/>
      <c r="L507" s="244"/>
      <c r="M507" s="8"/>
      <c r="N507" s="8"/>
      <c r="O507" s="8"/>
      <c r="P507" s="8"/>
      <c r="Q507" s="8"/>
      <c r="R507" s="8"/>
      <c r="S507" s="8"/>
      <c r="T507" s="8"/>
    </row>
    <row r="508" spans="1:24" ht="9.75" customHeight="1" x14ac:dyDescent="0.2">
      <c r="A508" s="12"/>
      <c r="B508" s="12"/>
      <c r="C508" s="12"/>
      <c r="D508" s="12"/>
      <c r="E508" s="244"/>
      <c r="F508" s="244"/>
      <c r="G508" s="244"/>
      <c r="H508" s="244"/>
      <c r="I508" s="244"/>
      <c r="J508" s="244"/>
      <c r="K508" s="244"/>
      <c r="L508" s="244"/>
      <c r="M508" s="8"/>
      <c r="N508" s="8"/>
      <c r="O508" s="8"/>
      <c r="P508" s="8"/>
      <c r="Q508" s="8"/>
      <c r="R508" s="8"/>
      <c r="S508" s="8"/>
      <c r="T508" s="8"/>
    </row>
    <row r="509" spans="1:24" ht="9.75" customHeight="1" x14ac:dyDescent="0.2">
      <c r="B509" s="13" t="str">
        <f>IF(B459="","",B459)</f>
        <v/>
      </c>
      <c r="C509" s="9" t="str">
        <f>IF(C459="","",C459)</f>
        <v/>
      </c>
      <c r="D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</row>
    <row r="510" spans="1:24" ht="9.75" customHeight="1" x14ac:dyDescent="0.2">
      <c r="A510" s="13"/>
      <c r="B510" s="13"/>
      <c r="C510" s="13"/>
      <c r="D510" s="13"/>
      <c r="E510" s="211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</row>
    <row r="511" spans="1:24" ht="9.75" customHeight="1" x14ac:dyDescent="0.2">
      <c r="A511" s="48" t="str">
        <f>A461</f>
        <v/>
      </c>
      <c r="B511" s="48" t="str">
        <f>B461</f>
        <v/>
      </c>
      <c r="C511" s="245" t="str">
        <f>C461</f>
        <v>FuE-Kategorie</v>
      </c>
      <c r="D511" s="245"/>
      <c r="E511" s="48" t="str">
        <f t="shared" ref="E511:F519" si="159">E461</f>
        <v/>
      </c>
      <c r="F511" s="239" t="str">
        <f t="shared" si="159"/>
        <v>Personal</v>
      </c>
      <c r="G511" s="239"/>
      <c r="H511" s="239"/>
      <c r="I511" s="239"/>
      <c r="J511" s="48" t="str">
        <f>J461</f>
        <v/>
      </c>
      <c r="K511" s="248" t="str">
        <f>K461</f>
        <v xml:space="preserve">Ausgabengruppe </v>
      </c>
      <c r="L511" s="249"/>
      <c r="M511" s="249"/>
      <c r="N511" s="249"/>
      <c r="O511" s="249"/>
      <c r="P511" s="249"/>
      <c r="Q511" s="249"/>
      <c r="R511" s="249"/>
      <c r="S511" s="249"/>
      <c r="T511" s="250"/>
    </row>
    <row r="512" spans="1:24" ht="9.75" customHeight="1" x14ac:dyDescent="0.2">
      <c r="A512" s="26" t="str">
        <f t="shared" ref="A512:B519" si="160">A462</f>
        <v/>
      </c>
      <c r="B512" s="26" t="str">
        <f t="shared" si="160"/>
        <v/>
      </c>
      <c r="C512" s="246"/>
      <c r="D512" s="246"/>
      <c r="E512" s="26" t="str">
        <f t="shared" si="159"/>
        <v/>
      </c>
      <c r="F512" s="240" t="str">
        <f t="shared" si="159"/>
        <v/>
      </c>
      <c r="G512" s="241"/>
      <c r="H512" s="15" t="str">
        <f>H462</f>
        <v/>
      </c>
      <c r="I512" s="15" t="str">
        <f>I462</f>
        <v/>
      </c>
      <c r="J512" s="26" t="str">
        <f>J462</f>
        <v/>
      </c>
      <c r="K512" s="15" t="str">
        <f>K462</f>
        <v/>
      </c>
      <c r="L512" s="15" t="str">
        <f t="shared" ref="L512:T512" si="161">L462</f>
        <v/>
      </c>
      <c r="M512" s="15" t="str">
        <f t="shared" si="161"/>
        <v/>
      </c>
      <c r="N512" s="15" t="str">
        <f t="shared" si="161"/>
        <v/>
      </c>
      <c r="O512" s="15" t="str">
        <f t="shared" si="161"/>
        <v/>
      </c>
      <c r="P512" s="15" t="str">
        <f t="shared" si="161"/>
        <v/>
      </c>
      <c r="Q512" s="15" t="str">
        <f t="shared" si="161"/>
        <v/>
      </c>
      <c r="R512" s="15" t="str">
        <f t="shared" si="161"/>
        <v/>
      </c>
      <c r="S512" s="15" t="str">
        <f t="shared" si="161"/>
        <v/>
      </c>
      <c r="T512" s="15" t="str">
        <f t="shared" si="161"/>
        <v/>
      </c>
    </row>
    <row r="513" spans="1:20" ht="9.75" customHeight="1" x14ac:dyDescent="0.2">
      <c r="A513" s="26" t="str">
        <f t="shared" si="160"/>
        <v/>
      </c>
      <c r="B513" s="26" t="str">
        <f t="shared" si="160"/>
        <v/>
      </c>
      <c r="C513" s="246"/>
      <c r="D513" s="246"/>
      <c r="E513" s="26" t="str">
        <f t="shared" si="159"/>
        <v>Jahresprogramm in</v>
      </c>
      <c r="F513" s="242" t="str">
        <f t="shared" si="159"/>
        <v>Zahl und</v>
      </c>
      <c r="G513" s="243"/>
      <c r="H513" s="26" t="str">
        <f t="shared" ref="H513:T513" si="162">H463</f>
        <v>Stunden</v>
      </c>
      <c r="I513" s="26" t="str">
        <f t="shared" si="162"/>
        <v>Stunden-</v>
      </c>
      <c r="J513" s="26" t="str">
        <f t="shared" si="162"/>
        <v/>
      </c>
      <c r="K513" s="26" t="str">
        <f t="shared" si="162"/>
        <v/>
      </c>
      <c r="L513" s="172" t="str">
        <f t="shared" si="162"/>
        <v>Personal</v>
      </c>
      <c r="M513" s="26" t="str">
        <f t="shared" si="162"/>
        <v>Gemein-</v>
      </c>
      <c r="N513" s="26" t="str">
        <f t="shared" si="162"/>
        <v/>
      </c>
      <c r="O513" s="26" t="str">
        <f t="shared" si="162"/>
        <v/>
      </c>
      <c r="P513" s="26" t="str">
        <f t="shared" si="162"/>
        <v/>
      </c>
      <c r="Q513" s="26" t="str">
        <f t="shared" si="162"/>
        <v/>
      </c>
      <c r="R513" s="26" t="str">
        <f t="shared" si="162"/>
        <v/>
      </c>
      <c r="S513" s="26" t="str">
        <f t="shared" si="162"/>
        <v/>
      </c>
      <c r="T513" s="26" t="str">
        <f t="shared" si="162"/>
        <v>externe</v>
      </c>
    </row>
    <row r="514" spans="1:20" ht="9.75" customHeight="1" x14ac:dyDescent="0.2">
      <c r="A514" s="26" t="str">
        <f t="shared" si="160"/>
        <v>Lfd.</v>
      </c>
      <c r="B514" s="26" t="str">
        <f t="shared" si="160"/>
        <v>Arbeiten</v>
      </c>
      <c r="C514" s="246"/>
      <c r="D514" s="246"/>
      <c r="E514" s="26" t="str">
        <f t="shared" si="159"/>
        <v>Projektabschnitten</v>
      </c>
      <c r="F514" s="242" t="str">
        <f t="shared" si="159"/>
        <v>Qualifika-</v>
      </c>
      <c r="G514" s="243"/>
      <c r="H514" s="26" t="str">
        <f t="shared" ref="H514:T514" si="163">H464</f>
        <v>Gesamt</v>
      </c>
      <c r="I514" s="26" t="str">
        <f t="shared" si="163"/>
        <v>sätze</v>
      </c>
      <c r="J514" s="26" t="str">
        <f t="shared" si="163"/>
        <v/>
      </c>
      <c r="K514" s="26" t="str">
        <f t="shared" si="163"/>
        <v/>
      </c>
      <c r="L514" s="26" t="str">
        <f t="shared" si="163"/>
        <v>Sp. 5x6</v>
      </c>
      <c r="M514" s="26" t="str">
        <f t="shared" si="163"/>
        <v>kosten</v>
      </c>
      <c r="N514" s="26" t="str">
        <f t="shared" si="163"/>
        <v/>
      </c>
      <c r="O514" s="26" t="str">
        <f t="shared" si="163"/>
        <v/>
      </c>
      <c r="P514" s="26" t="str">
        <f t="shared" si="163"/>
        <v/>
      </c>
      <c r="Q514" s="26" t="str">
        <f t="shared" si="163"/>
        <v/>
      </c>
      <c r="R514" s="26" t="str">
        <f t="shared" si="163"/>
        <v/>
      </c>
      <c r="S514" s="26" t="str">
        <f t="shared" si="163"/>
        <v/>
      </c>
      <c r="T514" s="26" t="str">
        <f t="shared" si="163"/>
        <v>Studien-</v>
      </c>
    </row>
    <row r="515" spans="1:20" ht="9.75" customHeight="1" x14ac:dyDescent="0.2">
      <c r="A515" s="26" t="str">
        <f t="shared" si="160"/>
        <v>Nr.</v>
      </c>
      <c r="B515" s="26" t="str">
        <f t="shared" si="160"/>
        <v>von/bis</v>
      </c>
      <c r="C515" s="246"/>
      <c r="D515" s="246"/>
      <c r="E515" s="26" t="str">
        <f t="shared" si="159"/>
        <v>im Kalenderjahr</v>
      </c>
      <c r="F515" s="242" t="str">
        <f t="shared" si="159"/>
        <v>tion</v>
      </c>
      <c r="G515" s="243"/>
      <c r="H515" s="26" t="str">
        <f t="shared" ref="H515:T515" si="164">H465</f>
        <v/>
      </c>
      <c r="I515" s="26" t="str">
        <f t="shared" si="164"/>
        <v/>
      </c>
      <c r="J515" s="26" t="str">
        <f t="shared" si="164"/>
        <v/>
      </c>
      <c r="K515" s="26" t="str">
        <f t="shared" si="164"/>
        <v/>
      </c>
      <c r="L515" s="26" t="str">
        <f t="shared" si="164"/>
        <v/>
      </c>
      <c r="M515" s="26" t="str">
        <f t="shared" si="164"/>
        <v/>
      </c>
      <c r="N515" s="26" t="str">
        <f t="shared" si="164"/>
        <v/>
      </c>
      <c r="O515" s="26" t="str">
        <f t="shared" si="164"/>
        <v/>
      </c>
      <c r="P515" s="26" t="str">
        <f t="shared" si="164"/>
        <v/>
      </c>
      <c r="Q515" s="26" t="str">
        <f t="shared" si="164"/>
        <v/>
      </c>
      <c r="R515" s="26" t="str">
        <f t="shared" si="164"/>
        <v/>
      </c>
      <c r="S515" s="26" t="str">
        <f t="shared" si="164"/>
        <v/>
      </c>
      <c r="T515" s="26" t="str">
        <f t="shared" si="164"/>
        <v>kosten</v>
      </c>
    </row>
    <row r="516" spans="1:20" ht="9.75" customHeight="1" x14ac:dyDescent="0.2">
      <c r="A516" s="26" t="str">
        <f t="shared" si="160"/>
        <v/>
      </c>
      <c r="B516" s="26" t="str">
        <f t="shared" si="160"/>
        <v/>
      </c>
      <c r="C516" s="246"/>
      <c r="D516" s="246"/>
      <c r="E516" s="26" t="str">
        <f t="shared" si="159"/>
        <v/>
      </c>
      <c r="F516" s="242" t="str">
        <f t="shared" si="159"/>
        <v/>
      </c>
      <c r="G516" s="243"/>
      <c r="H516" s="26" t="str">
        <f t="shared" ref="H516:T516" si="165">H466</f>
        <v/>
      </c>
      <c r="I516" s="26" t="str">
        <f t="shared" si="165"/>
        <v/>
      </c>
      <c r="J516" s="26" t="str">
        <f t="shared" si="165"/>
        <v/>
      </c>
      <c r="K516" s="26" t="str">
        <f t="shared" si="165"/>
        <v/>
      </c>
      <c r="L516" s="26" t="str">
        <f t="shared" si="165"/>
        <v/>
      </c>
      <c r="M516" s="26" t="str">
        <f t="shared" si="165"/>
        <v/>
      </c>
      <c r="N516" s="26" t="str">
        <f t="shared" si="165"/>
        <v/>
      </c>
      <c r="O516" s="26" t="str">
        <f t="shared" si="165"/>
        <v/>
      </c>
      <c r="P516" s="26" t="str">
        <f t="shared" si="165"/>
        <v/>
      </c>
      <c r="Q516" s="26" t="str">
        <f t="shared" si="165"/>
        <v/>
      </c>
      <c r="R516" s="26" t="str">
        <f t="shared" si="165"/>
        <v/>
      </c>
      <c r="S516" s="26" t="str">
        <f t="shared" si="165"/>
        <v/>
      </c>
      <c r="T516" s="26" t="str">
        <f t="shared" si="165"/>
        <v>(lt. Spalte 3)</v>
      </c>
    </row>
    <row r="517" spans="1:20" ht="9.75" customHeight="1" x14ac:dyDescent="0.2">
      <c r="A517" s="26" t="str">
        <f t="shared" si="160"/>
        <v/>
      </c>
      <c r="B517" s="26" t="str">
        <f t="shared" si="160"/>
        <v/>
      </c>
      <c r="C517" s="246"/>
      <c r="D517" s="246"/>
      <c r="E517" s="26" t="str">
        <f t="shared" si="159"/>
        <v/>
      </c>
      <c r="F517" s="173" t="str">
        <f>IF(AND(COUNTA(H520:H547),COUNTA(I520:I547)),IF(L548=0,"Hier die Anzahl eintagen!",""),"")</f>
        <v/>
      </c>
      <c r="G517" s="174"/>
      <c r="H517" s="26"/>
      <c r="I517" s="26" t="str">
        <f t="shared" ref="I517:T517" si="166">I467</f>
        <v/>
      </c>
      <c r="J517" s="26" t="str">
        <f t="shared" si="166"/>
        <v/>
      </c>
      <c r="K517" s="26" t="str">
        <f t="shared" si="166"/>
        <v/>
      </c>
      <c r="L517" s="26" t="str">
        <f t="shared" si="166"/>
        <v/>
      </c>
      <c r="M517" s="26" t="str">
        <f t="shared" si="166"/>
        <v/>
      </c>
      <c r="N517" s="26" t="str">
        <f t="shared" si="166"/>
        <v/>
      </c>
      <c r="O517" s="26" t="str">
        <f t="shared" si="166"/>
        <v/>
      </c>
      <c r="P517" s="26" t="str">
        <f t="shared" si="166"/>
        <v/>
      </c>
      <c r="Q517" s="26" t="str">
        <f t="shared" si="166"/>
        <v/>
      </c>
      <c r="R517" s="26" t="str">
        <f t="shared" si="166"/>
        <v/>
      </c>
      <c r="S517" s="26" t="str">
        <f t="shared" si="166"/>
        <v/>
      </c>
      <c r="T517" s="26" t="str">
        <f t="shared" si="166"/>
        <v/>
      </c>
    </row>
    <row r="518" spans="1:20" ht="9.75" customHeight="1" x14ac:dyDescent="0.2">
      <c r="A518" s="27" t="str">
        <f t="shared" si="160"/>
        <v/>
      </c>
      <c r="B518" s="27" t="str">
        <f t="shared" si="160"/>
        <v/>
      </c>
      <c r="C518" s="247"/>
      <c r="D518" s="247"/>
      <c r="E518" s="27" t="str">
        <f t="shared" si="159"/>
        <v/>
      </c>
      <c r="F518" s="176"/>
      <c r="G518" s="177" t="str">
        <f>G468</f>
        <v/>
      </c>
      <c r="H518" s="27" t="str">
        <f t="shared" ref="H518:T518" si="167">H468</f>
        <v/>
      </c>
      <c r="I518" s="27" t="str">
        <f t="shared" si="167"/>
        <v>€</v>
      </c>
      <c r="J518" s="27" t="str">
        <f t="shared" si="167"/>
        <v/>
      </c>
      <c r="K518" s="27" t="str">
        <f t="shared" si="167"/>
        <v>€</v>
      </c>
      <c r="L518" s="27" t="str">
        <f t="shared" si="167"/>
        <v>€</v>
      </c>
      <c r="M518" s="27" t="str">
        <f t="shared" si="167"/>
        <v>€</v>
      </c>
      <c r="N518" s="27" t="str">
        <f t="shared" si="167"/>
        <v>€</v>
      </c>
      <c r="O518" s="27" t="str">
        <f t="shared" si="167"/>
        <v>€</v>
      </c>
      <c r="P518" s="27" t="str">
        <f t="shared" si="167"/>
        <v>€</v>
      </c>
      <c r="Q518" s="27" t="str">
        <f t="shared" si="167"/>
        <v>€</v>
      </c>
      <c r="R518" s="27" t="str">
        <f t="shared" si="167"/>
        <v>€</v>
      </c>
      <c r="S518" s="27" t="str">
        <f t="shared" si="167"/>
        <v>€</v>
      </c>
      <c r="T518" s="27" t="str">
        <f t="shared" si="167"/>
        <v>€</v>
      </c>
    </row>
    <row r="519" spans="1:20" ht="9.75" customHeight="1" x14ac:dyDescent="0.2">
      <c r="A519" s="18">
        <f t="shared" si="160"/>
        <v>1</v>
      </c>
      <c r="B519" s="18">
        <f t="shared" si="160"/>
        <v>2</v>
      </c>
      <c r="C519" s="235" t="str">
        <f>C469</f>
        <v/>
      </c>
      <c r="D519" s="235"/>
      <c r="E519" s="18">
        <f t="shared" si="159"/>
        <v>3</v>
      </c>
      <c r="F519" s="236">
        <f t="shared" si="159"/>
        <v>4</v>
      </c>
      <c r="G519" s="237"/>
      <c r="H519" s="18">
        <f t="shared" ref="H519:T519" si="168">H469</f>
        <v>5</v>
      </c>
      <c r="I519" s="18">
        <f t="shared" si="168"/>
        <v>6</v>
      </c>
      <c r="J519" s="18" t="str">
        <f t="shared" si="168"/>
        <v/>
      </c>
      <c r="K519" s="18" t="str">
        <f t="shared" si="168"/>
        <v/>
      </c>
      <c r="L519" s="18">
        <f t="shared" si="168"/>
        <v>7</v>
      </c>
      <c r="M519" s="18" t="str">
        <f t="shared" si="168"/>
        <v/>
      </c>
      <c r="N519" s="18" t="str">
        <f t="shared" si="168"/>
        <v/>
      </c>
      <c r="O519" s="18" t="str">
        <f t="shared" si="168"/>
        <v/>
      </c>
      <c r="P519" s="18" t="str">
        <f t="shared" si="168"/>
        <v/>
      </c>
      <c r="Q519" s="18" t="str">
        <f t="shared" si="168"/>
        <v/>
      </c>
      <c r="R519" s="18" t="str">
        <f t="shared" si="168"/>
        <v/>
      </c>
      <c r="S519" s="18" t="str">
        <f t="shared" si="168"/>
        <v/>
      </c>
      <c r="T519" s="18">
        <f t="shared" si="168"/>
        <v>8</v>
      </c>
    </row>
    <row r="520" spans="1:20" ht="9.75" customHeight="1" x14ac:dyDescent="0.2">
      <c r="A520" s="28"/>
      <c r="B520" s="51"/>
      <c r="C520" s="156"/>
      <c r="D520" s="78" t="str">
        <f>IF($Y$3="ja",UPPER(C520),"O")</f>
        <v>O</v>
      </c>
      <c r="E520" s="23"/>
      <c r="F520" s="155"/>
      <c r="G520" s="184"/>
      <c r="H520" s="39"/>
      <c r="I520" s="39"/>
      <c r="J520" s="23"/>
      <c r="K520" s="37"/>
      <c r="L520" s="38">
        <f>IF(OR(D520="",F520=""),0,IFERROR(ROUNDDOWN(H520*I520,2),0))</f>
        <v>0</v>
      </c>
      <c r="M520" s="38">
        <f>ROUNDDOWN($Y$6*$L520,2)</f>
        <v>0</v>
      </c>
      <c r="N520" s="38"/>
      <c r="O520" s="38"/>
      <c r="P520" s="38"/>
      <c r="Q520" s="38"/>
      <c r="R520" s="37"/>
      <c r="S520" s="37"/>
      <c r="T520" s="37"/>
    </row>
    <row r="521" spans="1:20" ht="9.75" customHeight="1" x14ac:dyDescent="0.2">
      <c r="A521" s="29"/>
      <c r="B521" s="52"/>
      <c r="C521" s="157"/>
      <c r="D521" s="79" t="str">
        <f t="shared" ref="D521:D547" si="169">IF($Y$3="ja",IF(UPPER(C521)="",D520,UPPER(C521)),"O")</f>
        <v>O</v>
      </c>
      <c r="E521" s="58" t="str">
        <f>IF(A506=A456,"Übertrag","")</f>
        <v>Übertrag</v>
      </c>
      <c r="F521" s="155"/>
      <c r="G521" s="184"/>
      <c r="H521" s="39"/>
      <c r="I521" s="39"/>
      <c r="J521" s="24"/>
      <c r="K521" s="39">
        <f>IF(E521="Übertrag",IF(K498=0,0,K498),0)</f>
        <v>0</v>
      </c>
      <c r="L521" s="38">
        <f>IF(E521="Übertrag",IF(L498=0,0,L498),IF(OR(D521="",F521=""),0,IFERROR(ROUNDDOWN(H521*I521,2),0)))</f>
        <v>0</v>
      </c>
      <c r="M521" s="39">
        <f>IF(E521="Übertrag",IF(M498=0,0,M498),ROUNDDOWN($Y$6*$L521,2))</f>
        <v>0</v>
      </c>
      <c r="N521" s="39">
        <f>IF(E521="Übertrag",IF(N498=0,0,N498),0)</f>
        <v>0</v>
      </c>
      <c r="O521" s="39">
        <f>IF(E521="Übertrag",IF(O498=0,0,O498),0)</f>
        <v>0</v>
      </c>
      <c r="P521" s="39">
        <f>IF(E521="Übertrag",IF(P498=0,0,P498),0)</f>
        <v>0</v>
      </c>
      <c r="Q521" s="39">
        <f>IF(E521="Übertrag",IF(Q498=0,0,Q498),0)</f>
        <v>0</v>
      </c>
      <c r="R521" s="39">
        <f>IF(E521="Übertrag",IF(R498=0,0,R498),0)</f>
        <v>0</v>
      </c>
      <c r="S521" s="39">
        <f>IF(E521="Übertrag",IF(S498=0,0,S498),0)</f>
        <v>0</v>
      </c>
      <c r="T521" s="39">
        <f>IF(E521="Übertrag",IF(T498=0,0,T498),0)</f>
        <v>0</v>
      </c>
    </row>
    <row r="522" spans="1:20" ht="9.75" customHeight="1" x14ac:dyDescent="0.2">
      <c r="A522" s="29"/>
      <c r="B522" s="52"/>
      <c r="C522" s="157"/>
      <c r="D522" s="79" t="str">
        <f t="shared" si="169"/>
        <v>O</v>
      </c>
      <c r="E522" s="24"/>
      <c r="F522" s="155"/>
      <c r="G522" s="184"/>
      <c r="H522" s="39"/>
      <c r="I522" s="39"/>
      <c r="J522" s="24"/>
      <c r="K522" s="39"/>
      <c r="L522" s="38">
        <f t="shared" ref="L522:L547" si="170">IF(OR(D522="",F522=""),0,IFERROR(ROUNDDOWN(H522*I522,2),0))</f>
        <v>0</v>
      </c>
      <c r="M522" s="38">
        <f t="shared" ref="M522:M547" si="171">ROUNDDOWN($Y$6*$L522,2)</f>
        <v>0</v>
      </c>
      <c r="N522" s="38"/>
      <c r="O522" s="38"/>
      <c r="P522" s="38"/>
      <c r="Q522" s="38"/>
      <c r="R522" s="39"/>
      <c r="S522" s="39"/>
      <c r="T522" s="39"/>
    </row>
    <row r="523" spans="1:20" ht="9.75" customHeight="1" x14ac:dyDescent="0.2">
      <c r="A523" s="29"/>
      <c r="B523" s="52"/>
      <c r="C523" s="157"/>
      <c r="D523" s="79" t="str">
        <f t="shared" si="169"/>
        <v>O</v>
      </c>
      <c r="E523" s="24"/>
      <c r="F523" s="155"/>
      <c r="G523" s="184"/>
      <c r="H523" s="39"/>
      <c r="I523" s="39"/>
      <c r="J523" s="24"/>
      <c r="K523" s="39"/>
      <c r="L523" s="38">
        <f t="shared" si="170"/>
        <v>0</v>
      </c>
      <c r="M523" s="38">
        <f t="shared" si="171"/>
        <v>0</v>
      </c>
      <c r="N523" s="38"/>
      <c r="O523" s="38"/>
      <c r="P523" s="38"/>
      <c r="Q523" s="38"/>
      <c r="R523" s="39"/>
      <c r="S523" s="39"/>
      <c r="T523" s="39"/>
    </row>
    <row r="524" spans="1:20" ht="9.75" customHeight="1" x14ac:dyDescent="0.2">
      <c r="A524" s="29"/>
      <c r="B524" s="52"/>
      <c r="C524" s="157"/>
      <c r="D524" s="79" t="str">
        <f t="shared" si="169"/>
        <v>O</v>
      </c>
      <c r="E524" s="24"/>
      <c r="F524" s="155"/>
      <c r="G524" s="184"/>
      <c r="H524" s="39"/>
      <c r="I524" s="39"/>
      <c r="J524" s="24"/>
      <c r="K524" s="39"/>
      <c r="L524" s="38">
        <f t="shared" si="170"/>
        <v>0</v>
      </c>
      <c r="M524" s="38">
        <f t="shared" si="171"/>
        <v>0</v>
      </c>
      <c r="N524" s="38"/>
      <c r="O524" s="38"/>
      <c r="P524" s="38"/>
      <c r="Q524" s="38"/>
      <c r="R524" s="39"/>
      <c r="S524" s="39"/>
      <c r="T524" s="39"/>
    </row>
    <row r="525" spans="1:20" ht="9.75" customHeight="1" x14ac:dyDescent="0.2">
      <c r="A525" s="29"/>
      <c r="B525" s="52"/>
      <c r="C525" s="157"/>
      <c r="D525" s="79" t="str">
        <f t="shared" si="169"/>
        <v>O</v>
      </c>
      <c r="E525" s="24"/>
      <c r="F525" s="155"/>
      <c r="G525" s="184"/>
      <c r="H525" s="39"/>
      <c r="I525" s="39"/>
      <c r="J525" s="24"/>
      <c r="K525" s="39"/>
      <c r="L525" s="38">
        <f t="shared" si="170"/>
        <v>0</v>
      </c>
      <c r="M525" s="38">
        <f t="shared" si="171"/>
        <v>0</v>
      </c>
      <c r="N525" s="38"/>
      <c r="O525" s="38"/>
      <c r="P525" s="38"/>
      <c r="Q525" s="38"/>
      <c r="R525" s="39"/>
      <c r="S525" s="39"/>
      <c r="T525" s="39"/>
    </row>
    <row r="526" spans="1:20" ht="9.75" customHeight="1" x14ac:dyDescent="0.2">
      <c r="A526" s="29"/>
      <c r="B526" s="52"/>
      <c r="C526" s="157"/>
      <c r="D526" s="79" t="str">
        <f t="shared" si="169"/>
        <v>O</v>
      </c>
      <c r="E526" s="24"/>
      <c r="F526" s="155"/>
      <c r="G526" s="184"/>
      <c r="H526" s="39"/>
      <c r="I526" s="39"/>
      <c r="J526" s="24"/>
      <c r="K526" s="39"/>
      <c r="L526" s="38">
        <f t="shared" si="170"/>
        <v>0</v>
      </c>
      <c r="M526" s="38">
        <f t="shared" si="171"/>
        <v>0</v>
      </c>
      <c r="N526" s="38"/>
      <c r="O526" s="38"/>
      <c r="P526" s="38"/>
      <c r="Q526" s="38"/>
      <c r="R526" s="39"/>
      <c r="S526" s="39"/>
      <c r="T526" s="39"/>
    </row>
    <row r="527" spans="1:20" ht="9.75" customHeight="1" x14ac:dyDescent="0.2">
      <c r="A527" s="29"/>
      <c r="B527" s="52"/>
      <c r="C527" s="157"/>
      <c r="D527" s="79" t="str">
        <f t="shared" si="169"/>
        <v>O</v>
      </c>
      <c r="E527" s="24"/>
      <c r="F527" s="155"/>
      <c r="G527" s="184"/>
      <c r="H527" s="39"/>
      <c r="I527" s="39"/>
      <c r="J527" s="24"/>
      <c r="K527" s="39"/>
      <c r="L527" s="38">
        <f t="shared" si="170"/>
        <v>0</v>
      </c>
      <c r="M527" s="38">
        <f t="shared" si="171"/>
        <v>0</v>
      </c>
      <c r="N527" s="38"/>
      <c r="O527" s="38"/>
      <c r="P527" s="38"/>
      <c r="Q527" s="38"/>
      <c r="R527" s="39"/>
      <c r="S527" s="39"/>
      <c r="T527" s="39"/>
    </row>
    <row r="528" spans="1:20" ht="9.75" customHeight="1" x14ac:dyDescent="0.2">
      <c r="A528" s="29"/>
      <c r="B528" s="52"/>
      <c r="C528" s="157"/>
      <c r="D528" s="79" t="str">
        <f t="shared" si="169"/>
        <v>O</v>
      </c>
      <c r="E528" s="24"/>
      <c r="F528" s="155"/>
      <c r="G528" s="184"/>
      <c r="H528" s="39"/>
      <c r="I528" s="39"/>
      <c r="J528" s="24"/>
      <c r="K528" s="39"/>
      <c r="L528" s="38">
        <f t="shared" si="170"/>
        <v>0</v>
      </c>
      <c r="M528" s="38">
        <f t="shared" si="171"/>
        <v>0</v>
      </c>
      <c r="N528" s="38"/>
      <c r="O528" s="38"/>
      <c r="P528" s="38"/>
      <c r="Q528" s="38"/>
      <c r="R528" s="39"/>
      <c r="S528" s="39"/>
      <c r="T528" s="39"/>
    </row>
    <row r="529" spans="1:20" ht="9.75" customHeight="1" x14ac:dyDescent="0.2">
      <c r="A529" s="29"/>
      <c r="B529" s="52"/>
      <c r="C529" s="157"/>
      <c r="D529" s="79" t="str">
        <f t="shared" si="169"/>
        <v>O</v>
      </c>
      <c r="E529" s="24"/>
      <c r="F529" s="155"/>
      <c r="G529" s="184"/>
      <c r="H529" s="39"/>
      <c r="I529" s="39"/>
      <c r="J529" s="24"/>
      <c r="K529" s="39"/>
      <c r="L529" s="38">
        <f t="shared" si="170"/>
        <v>0</v>
      </c>
      <c r="M529" s="38">
        <f t="shared" si="171"/>
        <v>0</v>
      </c>
      <c r="N529" s="38"/>
      <c r="O529" s="38"/>
      <c r="P529" s="38"/>
      <c r="Q529" s="38"/>
      <c r="R529" s="39"/>
      <c r="S529" s="39"/>
      <c r="T529" s="39"/>
    </row>
    <row r="530" spans="1:20" ht="9.75" customHeight="1" x14ac:dyDescent="0.2">
      <c r="A530" s="29"/>
      <c r="B530" s="52"/>
      <c r="C530" s="157"/>
      <c r="D530" s="79" t="str">
        <f t="shared" si="169"/>
        <v>O</v>
      </c>
      <c r="E530" s="24"/>
      <c r="F530" s="155"/>
      <c r="G530" s="184"/>
      <c r="H530" s="39"/>
      <c r="I530" s="39"/>
      <c r="J530" s="24"/>
      <c r="K530" s="39"/>
      <c r="L530" s="38">
        <f t="shared" si="170"/>
        <v>0</v>
      </c>
      <c r="M530" s="38">
        <f t="shared" si="171"/>
        <v>0</v>
      </c>
      <c r="N530" s="38"/>
      <c r="O530" s="38"/>
      <c r="P530" s="38"/>
      <c r="Q530" s="38"/>
      <c r="R530" s="39"/>
      <c r="S530" s="39"/>
      <c r="T530" s="39"/>
    </row>
    <row r="531" spans="1:20" ht="9.75" customHeight="1" x14ac:dyDescent="0.2">
      <c r="A531" s="29"/>
      <c r="B531" s="52"/>
      <c r="C531" s="157"/>
      <c r="D531" s="79" t="str">
        <f t="shared" si="169"/>
        <v>O</v>
      </c>
      <c r="E531" s="24"/>
      <c r="F531" s="155"/>
      <c r="G531" s="184"/>
      <c r="H531" s="39"/>
      <c r="I531" s="39"/>
      <c r="J531" s="24"/>
      <c r="K531" s="39"/>
      <c r="L531" s="38">
        <f t="shared" si="170"/>
        <v>0</v>
      </c>
      <c r="M531" s="38">
        <f t="shared" si="171"/>
        <v>0</v>
      </c>
      <c r="N531" s="38"/>
      <c r="O531" s="38"/>
      <c r="P531" s="38"/>
      <c r="Q531" s="38"/>
      <c r="R531" s="39"/>
      <c r="S531" s="39"/>
      <c r="T531" s="39"/>
    </row>
    <row r="532" spans="1:20" ht="9.75" customHeight="1" x14ac:dyDescent="0.2">
      <c r="A532" s="29"/>
      <c r="B532" s="52"/>
      <c r="C532" s="157"/>
      <c r="D532" s="79" t="str">
        <f t="shared" si="169"/>
        <v>O</v>
      </c>
      <c r="E532" s="24"/>
      <c r="F532" s="155"/>
      <c r="G532" s="184"/>
      <c r="H532" s="39"/>
      <c r="I532" s="39"/>
      <c r="J532" s="24"/>
      <c r="K532" s="39"/>
      <c r="L532" s="38">
        <f t="shared" si="170"/>
        <v>0</v>
      </c>
      <c r="M532" s="38">
        <f t="shared" si="171"/>
        <v>0</v>
      </c>
      <c r="N532" s="38"/>
      <c r="O532" s="38"/>
      <c r="P532" s="38"/>
      <c r="Q532" s="38"/>
      <c r="R532" s="39"/>
      <c r="S532" s="39"/>
      <c r="T532" s="39"/>
    </row>
    <row r="533" spans="1:20" ht="9.75" customHeight="1" x14ac:dyDescent="0.2">
      <c r="A533" s="29"/>
      <c r="B533" s="52"/>
      <c r="C533" s="157"/>
      <c r="D533" s="79" t="str">
        <f t="shared" si="169"/>
        <v>O</v>
      </c>
      <c r="E533" s="24"/>
      <c r="F533" s="155"/>
      <c r="G533" s="184"/>
      <c r="H533" s="39"/>
      <c r="I533" s="39"/>
      <c r="J533" s="24"/>
      <c r="K533" s="39"/>
      <c r="L533" s="38">
        <f t="shared" si="170"/>
        <v>0</v>
      </c>
      <c r="M533" s="38">
        <f t="shared" si="171"/>
        <v>0</v>
      </c>
      <c r="N533" s="38"/>
      <c r="O533" s="38"/>
      <c r="P533" s="38"/>
      <c r="Q533" s="38"/>
      <c r="R533" s="39"/>
      <c r="S533" s="39"/>
      <c r="T533" s="39"/>
    </row>
    <row r="534" spans="1:20" ht="9.75" customHeight="1" x14ac:dyDescent="0.2">
      <c r="A534" s="29"/>
      <c r="B534" s="52"/>
      <c r="C534" s="157"/>
      <c r="D534" s="79" t="str">
        <f t="shared" si="169"/>
        <v>O</v>
      </c>
      <c r="E534" s="24"/>
      <c r="F534" s="155"/>
      <c r="G534" s="184"/>
      <c r="H534" s="39"/>
      <c r="I534" s="39"/>
      <c r="J534" s="24"/>
      <c r="K534" s="39"/>
      <c r="L534" s="38">
        <f t="shared" si="170"/>
        <v>0</v>
      </c>
      <c r="M534" s="38">
        <f t="shared" si="171"/>
        <v>0</v>
      </c>
      <c r="N534" s="38"/>
      <c r="O534" s="38"/>
      <c r="P534" s="38"/>
      <c r="Q534" s="38"/>
      <c r="R534" s="39"/>
      <c r="S534" s="39"/>
      <c r="T534" s="39"/>
    </row>
    <row r="535" spans="1:20" ht="9.75" customHeight="1" x14ac:dyDescent="0.2">
      <c r="A535" s="29"/>
      <c r="B535" s="52"/>
      <c r="C535" s="157"/>
      <c r="D535" s="79" t="str">
        <f t="shared" si="169"/>
        <v>O</v>
      </c>
      <c r="E535" s="24"/>
      <c r="F535" s="155"/>
      <c r="G535" s="184"/>
      <c r="H535" s="39"/>
      <c r="I535" s="39"/>
      <c r="J535" s="24"/>
      <c r="K535" s="39"/>
      <c r="L535" s="38">
        <f t="shared" si="170"/>
        <v>0</v>
      </c>
      <c r="M535" s="38">
        <f t="shared" si="171"/>
        <v>0</v>
      </c>
      <c r="N535" s="38"/>
      <c r="O535" s="38"/>
      <c r="P535" s="38"/>
      <c r="Q535" s="38"/>
      <c r="R535" s="39"/>
      <c r="S535" s="39"/>
      <c r="T535" s="39"/>
    </row>
    <row r="536" spans="1:20" ht="9.75" customHeight="1" x14ac:dyDescent="0.2">
      <c r="A536" s="29"/>
      <c r="B536" s="52"/>
      <c r="C536" s="157"/>
      <c r="D536" s="79" t="str">
        <f t="shared" si="169"/>
        <v>O</v>
      </c>
      <c r="E536" s="24"/>
      <c r="F536" s="155"/>
      <c r="G536" s="184"/>
      <c r="H536" s="39"/>
      <c r="I536" s="39"/>
      <c r="J536" s="24"/>
      <c r="K536" s="39"/>
      <c r="L536" s="38">
        <f t="shared" si="170"/>
        <v>0</v>
      </c>
      <c r="M536" s="38">
        <f t="shared" si="171"/>
        <v>0</v>
      </c>
      <c r="N536" s="38"/>
      <c r="O536" s="38"/>
      <c r="P536" s="38"/>
      <c r="Q536" s="38"/>
      <c r="R536" s="39"/>
      <c r="S536" s="39"/>
      <c r="T536" s="39"/>
    </row>
    <row r="537" spans="1:20" ht="9.75" customHeight="1" x14ac:dyDescent="0.2">
      <c r="A537" s="29"/>
      <c r="B537" s="52"/>
      <c r="C537" s="157"/>
      <c r="D537" s="79" t="str">
        <f t="shared" si="169"/>
        <v>O</v>
      </c>
      <c r="E537" s="24"/>
      <c r="F537" s="155"/>
      <c r="G537" s="184"/>
      <c r="H537" s="39"/>
      <c r="I537" s="39"/>
      <c r="J537" s="24"/>
      <c r="K537" s="39"/>
      <c r="L537" s="38">
        <f t="shared" si="170"/>
        <v>0</v>
      </c>
      <c r="M537" s="38">
        <f t="shared" si="171"/>
        <v>0</v>
      </c>
      <c r="N537" s="38"/>
      <c r="O537" s="38"/>
      <c r="P537" s="38"/>
      <c r="Q537" s="38"/>
      <c r="R537" s="39"/>
      <c r="S537" s="39"/>
      <c r="T537" s="39"/>
    </row>
    <row r="538" spans="1:20" ht="9.75" customHeight="1" x14ac:dyDescent="0.2">
      <c r="A538" s="29"/>
      <c r="B538" s="52"/>
      <c r="C538" s="157"/>
      <c r="D538" s="79" t="str">
        <f t="shared" si="169"/>
        <v>O</v>
      </c>
      <c r="E538" s="24"/>
      <c r="F538" s="155"/>
      <c r="G538" s="184"/>
      <c r="H538" s="39"/>
      <c r="I538" s="39"/>
      <c r="J538" s="24"/>
      <c r="K538" s="39"/>
      <c r="L538" s="38">
        <f t="shared" si="170"/>
        <v>0</v>
      </c>
      <c r="M538" s="38">
        <f t="shared" si="171"/>
        <v>0</v>
      </c>
      <c r="N538" s="38"/>
      <c r="O538" s="38"/>
      <c r="P538" s="38"/>
      <c r="Q538" s="38"/>
      <c r="R538" s="39"/>
      <c r="S538" s="39"/>
      <c r="T538" s="39"/>
    </row>
    <row r="539" spans="1:20" ht="9.75" customHeight="1" x14ac:dyDescent="0.2">
      <c r="A539" s="29"/>
      <c r="B539" s="52"/>
      <c r="C539" s="157"/>
      <c r="D539" s="79" t="str">
        <f t="shared" si="169"/>
        <v>O</v>
      </c>
      <c r="E539" s="24"/>
      <c r="F539" s="155"/>
      <c r="G539" s="184"/>
      <c r="H539" s="39"/>
      <c r="I539" s="39"/>
      <c r="J539" s="24"/>
      <c r="K539" s="39"/>
      <c r="L539" s="38">
        <f t="shared" si="170"/>
        <v>0</v>
      </c>
      <c r="M539" s="38">
        <f t="shared" si="171"/>
        <v>0</v>
      </c>
      <c r="N539" s="38"/>
      <c r="O539" s="38"/>
      <c r="P539" s="38"/>
      <c r="Q539" s="38"/>
      <c r="R539" s="39"/>
      <c r="S539" s="39"/>
      <c r="T539" s="39"/>
    </row>
    <row r="540" spans="1:20" ht="9.75" customHeight="1" x14ac:dyDescent="0.2">
      <c r="A540" s="29"/>
      <c r="B540" s="52"/>
      <c r="C540" s="157"/>
      <c r="D540" s="79" t="str">
        <f t="shared" si="169"/>
        <v>O</v>
      </c>
      <c r="E540" s="24"/>
      <c r="F540" s="155"/>
      <c r="G540" s="184"/>
      <c r="H540" s="39"/>
      <c r="I540" s="39"/>
      <c r="J540" s="24"/>
      <c r="K540" s="39"/>
      <c r="L540" s="38">
        <f t="shared" si="170"/>
        <v>0</v>
      </c>
      <c r="M540" s="38">
        <f t="shared" si="171"/>
        <v>0</v>
      </c>
      <c r="N540" s="38"/>
      <c r="O540" s="38"/>
      <c r="P540" s="38"/>
      <c r="Q540" s="38"/>
      <c r="R540" s="39"/>
      <c r="S540" s="39"/>
      <c r="T540" s="39"/>
    </row>
    <row r="541" spans="1:20" ht="9.75" customHeight="1" x14ac:dyDescent="0.2">
      <c r="A541" s="29"/>
      <c r="B541" s="52"/>
      <c r="C541" s="157"/>
      <c r="D541" s="79" t="str">
        <f t="shared" si="169"/>
        <v>O</v>
      </c>
      <c r="E541" s="24"/>
      <c r="F541" s="155"/>
      <c r="G541" s="184"/>
      <c r="H541" s="39"/>
      <c r="I541" s="39"/>
      <c r="J541" s="24"/>
      <c r="K541" s="39"/>
      <c r="L541" s="38">
        <f t="shared" si="170"/>
        <v>0</v>
      </c>
      <c r="M541" s="38">
        <f t="shared" si="171"/>
        <v>0</v>
      </c>
      <c r="N541" s="38"/>
      <c r="O541" s="38"/>
      <c r="P541" s="38"/>
      <c r="Q541" s="38"/>
      <c r="R541" s="39"/>
      <c r="S541" s="39"/>
      <c r="T541" s="39"/>
    </row>
    <row r="542" spans="1:20" ht="9.75" customHeight="1" x14ac:dyDescent="0.2">
      <c r="A542" s="29"/>
      <c r="B542" s="52"/>
      <c r="C542" s="157"/>
      <c r="D542" s="79" t="str">
        <f t="shared" si="169"/>
        <v>O</v>
      </c>
      <c r="E542" s="24"/>
      <c r="F542" s="155"/>
      <c r="G542" s="184"/>
      <c r="H542" s="39"/>
      <c r="I542" s="39"/>
      <c r="J542" s="24"/>
      <c r="K542" s="39"/>
      <c r="L542" s="38">
        <f t="shared" si="170"/>
        <v>0</v>
      </c>
      <c r="M542" s="38">
        <f t="shared" si="171"/>
        <v>0</v>
      </c>
      <c r="N542" s="38"/>
      <c r="O542" s="38"/>
      <c r="P542" s="38"/>
      <c r="Q542" s="38"/>
      <c r="R542" s="39"/>
      <c r="S542" s="39"/>
      <c r="T542" s="39"/>
    </row>
    <row r="543" spans="1:20" ht="9.75" customHeight="1" x14ac:dyDescent="0.2">
      <c r="A543" s="29"/>
      <c r="B543" s="52"/>
      <c r="C543" s="157"/>
      <c r="D543" s="79" t="str">
        <f t="shared" si="169"/>
        <v>O</v>
      </c>
      <c r="E543" s="24"/>
      <c r="F543" s="155"/>
      <c r="G543" s="184"/>
      <c r="H543" s="39"/>
      <c r="I543" s="39"/>
      <c r="J543" s="24"/>
      <c r="K543" s="39"/>
      <c r="L543" s="38">
        <f t="shared" si="170"/>
        <v>0</v>
      </c>
      <c r="M543" s="38">
        <f t="shared" si="171"/>
        <v>0</v>
      </c>
      <c r="N543" s="38"/>
      <c r="O543" s="38"/>
      <c r="P543" s="38"/>
      <c r="Q543" s="38"/>
      <c r="R543" s="39"/>
      <c r="S543" s="39"/>
      <c r="T543" s="39"/>
    </row>
    <row r="544" spans="1:20" ht="9.75" customHeight="1" x14ac:dyDescent="0.2">
      <c r="A544" s="29"/>
      <c r="B544" s="52"/>
      <c r="C544" s="157"/>
      <c r="D544" s="79" t="str">
        <f t="shared" si="169"/>
        <v>O</v>
      </c>
      <c r="E544" s="24"/>
      <c r="F544" s="155"/>
      <c r="G544" s="184"/>
      <c r="H544" s="39"/>
      <c r="I544" s="39"/>
      <c r="J544" s="24"/>
      <c r="K544" s="39"/>
      <c r="L544" s="38">
        <f t="shared" si="170"/>
        <v>0</v>
      </c>
      <c r="M544" s="38">
        <f t="shared" si="171"/>
        <v>0</v>
      </c>
      <c r="N544" s="38"/>
      <c r="O544" s="38"/>
      <c r="P544" s="38"/>
      <c r="Q544" s="38"/>
      <c r="R544" s="39"/>
      <c r="S544" s="39"/>
      <c r="T544" s="39"/>
    </row>
    <row r="545" spans="1:24" ht="9.75" customHeight="1" x14ac:dyDescent="0.2">
      <c r="A545" s="29"/>
      <c r="B545" s="52"/>
      <c r="C545" s="157"/>
      <c r="D545" s="79" t="str">
        <f t="shared" si="169"/>
        <v>O</v>
      </c>
      <c r="E545" s="24"/>
      <c r="F545" s="155"/>
      <c r="G545" s="184"/>
      <c r="H545" s="39"/>
      <c r="I545" s="39"/>
      <c r="J545" s="24"/>
      <c r="K545" s="39"/>
      <c r="L545" s="38">
        <f t="shared" si="170"/>
        <v>0</v>
      </c>
      <c r="M545" s="38">
        <f t="shared" si="171"/>
        <v>0</v>
      </c>
      <c r="N545" s="38"/>
      <c r="O545" s="38"/>
      <c r="P545" s="38"/>
      <c r="Q545" s="38"/>
      <c r="R545" s="39"/>
      <c r="S545" s="39"/>
      <c r="T545" s="39"/>
    </row>
    <row r="546" spans="1:24" ht="9.75" customHeight="1" x14ac:dyDescent="0.2">
      <c r="A546" s="29"/>
      <c r="B546" s="52"/>
      <c r="C546" s="157"/>
      <c r="D546" s="79" t="str">
        <f t="shared" si="169"/>
        <v>O</v>
      </c>
      <c r="E546" s="24"/>
      <c r="F546" s="155"/>
      <c r="G546" s="184"/>
      <c r="H546" s="39"/>
      <c r="I546" s="39"/>
      <c r="J546" s="24"/>
      <c r="K546" s="39"/>
      <c r="L546" s="38">
        <f t="shared" si="170"/>
        <v>0</v>
      </c>
      <c r="M546" s="38">
        <f t="shared" si="171"/>
        <v>0</v>
      </c>
      <c r="N546" s="38"/>
      <c r="O546" s="38"/>
      <c r="P546" s="38"/>
      <c r="Q546" s="38"/>
      <c r="R546" s="39"/>
      <c r="S546" s="39"/>
      <c r="T546" s="39"/>
      <c r="U546" s="267" t="str">
        <f>U496</f>
        <v xml:space="preserve"> </v>
      </c>
    </row>
    <row r="547" spans="1:24" ht="9.75" customHeight="1" x14ac:dyDescent="0.2">
      <c r="A547" s="30"/>
      <c r="B547" s="53"/>
      <c r="C547" s="158"/>
      <c r="D547" s="80" t="str">
        <f t="shared" si="169"/>
        <v>O</v>
      </c>
      <c r="E547" s="25"/>
      <c r="F547" s="155"/>
      <c r="G547" s="184"/>
      <c r="H547" s="40"/>
      <c r="I547" s="39"/>
      <c r="J547" s="25"/>
      <c r="K547" s="40"/>
      <c r="L547" s="38">
        <f t="shared" si="170"/>
        <v>0</v>
      </c>
      <c r="M547" s="38">
        <f t="shared" si="171"/>
        <v>0</v>
      </c>
      <c r="N547" s="38"/>
      <c r="O547" s="38"/>
      <c r="P547" s="38"/>
      <c r="Q547" s="38"/>
      <c r="R547" s="40"/>
      <c r="S547" s="40"/>
      <c r="T547" s="40"/>
      <c r="U547" s="267"/>
    </row>
    <row r="548" spans="1:24" ht="9.75" customHeight="1" x14ac:dyDescent="0.2">
      <c r="A548" s="188" t="str">
        <f>IF(A498&lt;&gt;"",A498,"")</f>
        <v/>
      </c>
      <c r="B548" s="125"/>
      <c r="C548" s="125"/>
      <c r="D548" s="125"/>
      <c r="E548" s="125"/>
      <c r="F548" s="129"/>
      <c r="G548" s="129" t="str">
        <f>G498</f>
        <v>Summe</v>
      </c>
      <c r="H548" s="129"/>
      <c r="I548" s="130"/>
      <c r="J548" s="20" t="str">
        <f>J498</f>
        <v xml:space="preserve"> Summe</v>
      </c>
      <c r="K548" s="41">
        <f t="shared" ref="K548:T548" si="172">SUM(K520:K547)</f>
        <v>0</v>
      </c>
      <c r="L548" s="41">
        <f t="shared" si="172"/>
        <v>0</v>
      </c>
      <c r="M548" s="41">
        <f t="shared" si="172"/>
        <v>0</v>
      </c>
      <c r="N548" s="41">
        <f t="shared" si="172"/>
        <v>0</v>
      </c>
      <c r="O548" s="41">
        <f t="shared" si="172"/>
        <v>0</v>
      </c>
      <c r="P548" s="41">
        <f t="shared" si="172"/>
        <v>0</v>
      </c>
      <c r="Q548" s="41">
        <f t="shared" si="172"/>
        <v>0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267"/>
    </row>
    <row r="549" spans="1:24" ht="9.75" customHeight="1" x14ac:dyDescent="0.2">
      <c r="A549" s="9"/>
      <c r="B549" s="9"/>
      <c r="C549" s="9"/>
      <c r="D549" s="9"/>
      <c r="E549" s="8"/>
      <c r="F549" s="131"/>
      <c r="G549" s="131" t="str">
        <f>G499</f>
        <v>Gemeinkosten 25% pauschal</v>
      </c>
      <c r="H549" s="131"/>
      <c r="I549" s="132"/>
      <c r="J549" s="20" t="str">
        <f>J499</f>
        <v xml:space="preserve"> Gemeinkosten 25% pauschal</v>
      </c>
      <c r="K549" s="42"/>
      <c r="L549" s="41">
        <f>ROUNDDOWN(L548*$Y$6,2)</f>
        <v>0</v>
      </c>
      <c r="M549" s="42"/>
      <c r="N549" s="42"/>
      <c r="O549" s="42"/>
      <c r="P549" s="42"/>
      <c r="Q549" s="42"/>
      <c r="R549" s="42"/>
      <c r="S549" s="42"/>
      <c r="T549" s="42"/>
      <c r="U549" s="267"/>
    </row>
    <row r="550" spans="1:24" ht="9.75" customHeight="1" x14ac:dyDescent="0.2">
      <c r="A550" s="128" t="str">
        <f>A500</f>
        <v>Bitte verwenden Sie für jedes Jahr ein extra Blatt.</v>
      </c>
      <c r="B550" s="7"/>
      <c r="C550" s="7"/>
      <c r="D550" s="7"/>
      <c r="E550" s="8"/>
      <c r="F550" s="131"/>
      <c r="G550" s="131" t="str">
        <f>G500</f>
        <v>GESAMTKOSTEN</v>
      </c>
      <c r="H550" s="131"/>
      <c r="I550" s="132"/>
      <c r="J550" s="20" t="str">
        <f>J500</f>
        <v xml:space="preserve"> GESAMTKOSTEN</v>
      </c>
      <c r="K550" s="41">
        <f>K548</f>
        <v>0</v>
      </c>
      <c r="L550" s="41">
        <f>L548+L549</f>
        <v>0</v>
      </c>
      <c r="M550" s="41"/>
      <c r="N550" s="41">
        <f t="shared" ref="N550:T550" si="173">N548</f>
        <v>0</v>
      </c>
      <c r="O550" s="41">
        <f t="shared" si="173"/>
        <v>0</v>
      </c>
      <c r="P550" s="41">
        <f t="shared" si="173"/>
        <v>0</v>
      </c>
      <c r="Q550" s="41">
        <f t="shared" si="173"/>
        <v>0</v>
      </c>
      <c r="R550" s="41">
        <f t="shared" si="173"/>
        <v>0</v>
      </c>
      <c r="S550" s="41">
        <f t="shared" si="173"/>
        <v>0</v>
      </c>
      <c r="T550" s="41">
        <f t="shared" si="173"/>
        <v>0</v>
      </c>
      <c r="U550" s="267"/>
    </row>
    <row r="551" spans="1:24" ht="9.75" customHeight="1" x14ac:dyDescent="0.2">
      <c r="A551" s="7"/>
      <c r="B551" s="7"/>
      <c r="C551" s="7"/>
      <c r="D551" s="7"/>
      <c r="E551" s="8"/>
      <c r="F551" s="8"/>
      <c r="G551" s="8"/>
      <c r="H551" s="8"/>
      <c r="I551" s="8"/>
      <c r="J551" s="21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V551" s="34"/>
      <c r="W551" s="34"/>
      <c r="X551" s="34"/>
    </row>
    <row r="552" spans="1:24" ht="9.75" customHeight="1" x14ac:dyDescent="0.2">
      <c r="A552" s="127" t="str">
        <f>A502</f>
        <v>Arbeits-, Zeit- und Ausgabenplan (Durchführbarkeitsstudien)</v>
      </c>
      <c r="B552" s="7"/>
      <c r="C552" s="7"/>
      <c r="D552" s="7"/>
      <c r="E552" s="8"/>
      <c r="F552" s="8"/>
      <c r="G552" s="8"/>
      <c r="H552" s="8"/>
      <c r="I552" s="8"/>
      <c r="J552" s="8"/>
      <c r="K552" s="255" t="str">
        <f>K502</f>
        <v>BN: ______________________</v>
      </c>
      <c r="L552" s="255"/>
      <c r="M552" s="255"/>
      <c r="N552" s="255"/>
      <c r="O552" s="255"/>
      <c r="P552" s="255"/>
      <c r="Q552" s="255"/>
      <c r="R552" s="255"/>
      <c r="S552" s="255"/>
      <c r="T552" s="255"/>
    </row>
    <row r="553" spans="1:24" ht="9.75" customHeight="1" x14ac:dyDescent="0.2">
      <c r="A553" s="7"/>
      <c r="B553" s="7"/>
      <c r="C553" s="7"/>
      <c r="D553" s="7"/>
      <c r="E553" s="124"/>
      <c r="F553" s="8"/>
      <c r="G553" s="8"/>
      <c r="H553" s="8"/>
      <c r="I553" s="8"/>
      <c r="J553" s="8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</row>
    <row r="554" spans="1:24" ht="9.75" customHeight="1" x14ac:dyDescent="0.2">
      <c r="A554" s="9"/>
      <c r="B554" s="9"/>
      <c r="C554" s="9"/>
      <c r="D554" s="9"/>
      <c r="E554" s="124"/>
      <c r="F554" s="8" t="str">
        <f>F504</f>
        <v/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</row>
    <row r="555" spans="1:24" ht="9.75" customHeight="1" x14ac:dyDescent="0.2">
      <c r="A555" s="253" t="str">
        <f>A505</f>
        <v>Jahr</v>
      </c>
      <c r="B555" s="254"/>
      <c r="C555" s="46"/>
      <c r="D555" s="13" t="b">
        <f>IF(OR(VALUE(ROW(L600))&lt;&gt;(T556*50),VALUE(COLUMN(T600))&lt;&gt;IF(ISBLANK($V$72),IF(ISBLANK($V$72),IF(AND($Y$4=1,$Y$5="ja"),20-$AA$72,20-LOOKUP($Y$4,$W$17:$Z$17,$W$72:$Z$72)),20),20)),FALSE,TRUE)</f>
        <v>1</v>
      </c>
      <c r="E555" s="124" t="str">
        <f>IF(E505="","",E505)</f>
        <v>Spalte 5: maximal 143 produktive h/Monat je Vollzeitbeschäftigten</v>
      </c>
      <c r="G555" s="8"/>
      <c r="I555" s="8"/>
      <c r="J555" s="8"/>
      <c r="K555" s="8"/>
      <c r="L555" s="21"/>
      <c r="M555" s="21"/>
      <c r="N555" s="21"/>
      <c r="O555" s="21"/>
      <c r="P555" s="21"/>
      <c r="Q555" s="21"/>
      <c r="R555" s="8"/>
      <c r="S555" s="8"/>
      <c r="T555" s="10" t="str">
        <f>T505</f>
        <v xml:space="preserve"> Blatt</v>
      </c>
    </row>
    <row r="556" spans="1:24" ht="9.75" customHeight="1" x14ac:dyDescent="0.2">
      <c r="A556" s="251">
        <f>A506</f>
        <v>0</v>
      </c>
      <c r="B556" s="252"/>
      <c r="C556" s="57"/>
      <c r="D556" s="57" t="b">
        <f>IF($Y$3="",IF(COUNTBLANK(C570:C597)=COUNTA(D570:D597),TRUE,FALSE),IF((COUNTIF(D570:D597,"E")+COUNTIF(D570:D597,"I"))=(COUNTA(D570:D597)-COUNTBLANK(D570:D597)),TRUE,FALSE))</f>
        <v>1</v>
      </c>
      <c r="E556" s="124" t="str">
        <f>IF(E506="","",E506)</f>
        <v>Basis Spalte 6: qualifikationsabhängige Stundensätze (siehe www.tbi-mv.de)</v>
      </c>
      <c r="G556" s="8"/>
      <c r="I556" s="8"/>
      <c r="J556" s="8"/>
      <c r="K556" s="8"/>
      <c r="T556" s="11">
        <f>T506+1</f>
        <v>12</v>
      </c>
    </row>
    <row r="557" spans="1:24" ht="9.75" customHeight="1" x14ac:dyDescent="0.2">
      <c r="A557" s="163">
        <f>IF(A556="",0,IF(ISERROR(A607),1,A607+1))</f>
        <v>9</v>
      </c>
      <c r="B557" s="12"/>
      <c r="C557" s="12"/>
      <c r="D557" s="13" t="b">
        <f>IF(COUNTA(L570:L597)=28,TRUE,FALSE)</f>
        <v>1</v>
      </c>
      <c r="E557" s="244" t="str">
        <f>IF(AND(D555,D556,D557),"","FEHLER-verursachende Bearbeitung der AZA-Vorlage")</f>
        <v/>
      </c>
      <c r="F557" s="244"/>
      <c r="G557" s="244"/>
      <c r="H557" s="244"/>
      <c r="I557" s="244"/>
      <c r="J557" s="244"/>
      <c r="K557" s="244"/>
      <c r="L557" s="244"/>
      <c r="M557" s="8"/>
      <c r="N557" s="8"/>
      <c r="O557" s="8"/>
      <c r="P557" s="8"/>
      <c r="Q557" s="8"/>
      <c r="R557" s="8"/>
      <c r="S557" s="8"/>
      <c r="T557" s="8"/>
    </row>
    <row r="558" spans="1:24" ht="9.75" customHeight="1" x14ac:dyDescent="0.2">
      <c r="A558" s="12"/>
      <c r="B558" s="12"/>
      <c r="C558" s="12"/>
      <c r="D558" s="12"/>
      <c r="E558" s="244"/>
      <c r="F558" s="244"/>
      <c r="G558" s="244"/>
      <c r="H558" s="244"/>
      <c r="I558" s="244"/>
      <c r="J558" s="244"/>
      <c r="K558" s="244"/>
      <c r="L558" s="244"/>
      <c r="M558" s="8"/>
      <c r="N558" s="8"/>
      <c r="O558" s="8"/>
      <c r="P558" s="8"/>
      <c r="Q558" s="8"/>
      <c r="R558" s="8"/>
      <c r="S558" s="8"/>
      <c r="T558" s="8"/>
    </row>
    <row r="559" spans="1:24" ht="9.75" customHeight="1" x14ac:dyDescent="0.2">
      <c r="B559" s="13" t="str">
        <f>IF(B509="","",B509)</f>
        <v/>
      </c>
      <c r="C559" s="9" t="str">
        <f>IF(C509="","",C509)</f>
        <v/>
      </c>
      <c r="D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</row>
    <row r="560" spans="1:24" ht="9.75" customHeight="1" x14ac:dyDescent="0.2">
      <c r="A560" s="13"/>
      <c r="B560" s="13"/>
      <c r="C560" s="13"/>
      <c r="D560" s="13"/>
      <c r="E560" s="211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</row>
    <row r="561" spans="1:20" ht="9.75" customHeight="1" x14ac:dyDescent="0.2">
      <c r="A561" s="48" t="str">
        <f>A511</f>
        <v/>
      </c>
      <c r="B561" s="48" t="str">
        <f>B511</f>
        <v/>
      </c>
      <c r="C561" s="245" t="str">
        <f>C511</f>
        <v>FuE-Kategorie</v>
      </c>
      <c r="D561" s="245"/>
      <c r="E561" s="48" t="str">
        <f t="shared" ref="E561:F569" si="174">E511</f>
        <v/>
      </c>
      <c r="F561" s="239" t="str">
        <f t="shared" si="174"/>
        <v>Personal</v>
      </c>
      <c r="G561" s="239"/>
      <c r="H561" s="239"/>
      <c r="I561" s="239"/>
      <c r="J561" s="48" t="str">
        <f>J511</f>
        <v/>
      </c>
      <c r="K561" s="248" t="str">
        <f>K511</f>
        <v xml:space="preserve">Ausgabengruppe </v>
      </c>
      <c r="L561" s="249"/>
      <c r="M561" s="249"/>
      <c r="N561" s="249"/>
      <c r="O561" s="249"/>
      <c r="P561" s="249"/>
      <c r="Q561" s="249"/>
      <c r="R561" s="249"/>
      <c r="S561" s="249"/>
      <c r="T561" s="250"/>
    </row>
    <row r="562" spans="1:20" ht="9.75" customHeight="1" x14ac:dyDescent="0.2">
      <c r="A562" s="26" t="str">
        <f t="shared" ref="A562:B569" si="175">A512</f>
        <v/>
      </c>
      <c r="B562" s="26" t="str">
        <f t="shared" si="175"/>
        <v/>
      </c>
      <c r="C562" s="246"/>
      <c r="D562" s="246"/>
      <c r="E562" s="26" t="str">
        <f t="shared" si="174"/>
        <v/>
      </c>
      <c r="F562" s="240" t="str">
        <f t="shared" si="174"/>
        <v/>
      </c>
      <c r="G562" s="241"/>
      <c r="H562" s="15" t="str">
        <f>H512</f>
        <v/>
      </c>
      <c r="I562" s="15" t="str">
        <f>I512</f>
        <v/>
      </c>
      <c r="J562" s="26" t="str">
        <f>J512</f>
        <v/>
      </c>
      <c r="K562" s="15" t="str">
        <f>K512</f>
        <v/>
      </c>
      <c r="L562" s="15" t="str">
        <f t="shared" ref="L562:T562" si="176">L512</f>
        <v/>
      </c>
      <c r="M562" s="15" t="str">
        <f t="shared" si="176"/>
        <v/>
      </c>
      <c r="N562" s="15" t="str">
        <f t="shared" si="176"/>
        <v/>
      </c>
      <c r="O562" s="15" t="str">
        <f t="shared" si="176"/>
        <v/>
      </c>
      <c r="P562" s="15" t="str">
        <f t="shared" si="176"/>
        <v/>
      </c>
      <c r="Q562" s="15" t="str">
        <f t="shared" si="176"/>
        <v/>
      </c>
      <c r="R562" s="15" t="str">
        <f t="shared" si="176"/>
        <v/>
      </c>
      <c r="S562" s="15" t="str">
        <f t="shared" si="176"/>
        <v/>
      </c>
      <c r="T562" s="15" t="str">
        <f t="shared" si="176"/>
        <v/>
      </c>
    </row>
    <row r="563" spans="1:20" ht="9.75" customHeight="1" x14ac:dyDescent="0.2">
      <c r="A563" s="26" t="str">
        <f t="shared" si="175"/>
        <v/>
      </c>
      <c r="B563" s="26" t="str">
        <f t="shared" si="175"/>
        <v/>
      </c>
      <c r="C563" s="246"/>
      <c r="D563" s="246"/>
      <c r="E563" s="26" t="str">
        <f t="shared" si="174"/>
        <v>Jahresprogramm in</v>
      </c>
      <c r="F563" s="242" t="str">
        <f t="shared" si="174"/>
        <v>Zahl und</v>
      </c>
      <c r="G563" s="243"/>
      <c r="H563" s="26" t="str">
        <f t="shared" ref="H563:T563" si="177">H513</f>
        <v>Stunden</v>
      </c>
      <c r="I563" s="26" t="str">
        <f t="shared" si="177"/>
        <v>Stunden-</v>
      </c>
      <c r="J563" s="26" t="str">
        <f t="shared" si="177"/>
        <v/>
      </c>
      <c r="K563" s="26" t="str">
        <f t="shared" si="177"/>
        <v/>
      </c>
      <c r="L563" s="172" t="str">
        <f t="shared" si="177"/>
        <v>Personal</v>
      </c>
      <c r="M563" s="26" t="str">
        <f t="shared" si="177"/>
        <v>Gemein-</v>
      </c>
      <c r="N563" s="26" t="str">
        <f t="shared" si="177"/>
        <v/>
      </c>
      <c r="O563" s="26" t="str">
        <f t="shared" si="177"/>
        <v/>
      </c>
      <c r="P563" s="26" t="str">
        <f t="shared" si="177"/>
        <v/>
      </c>
      <c r="Q563" s="26" t="str">
        <f t="shared" si="177"/>
        <v/>
      </c>
      <c r="R563" s="26" t="str">
        <f t="shared" si="177"/>
        <v/>
      </c>
      <c r="S563" s="26" t="str">
        <f t="shared" si="177"/>
        <v/>
      </c>
      <c r="T563" s="26" t="str">
        <f t="shared" si="177"/>
        <v>externe</v>
      </c>
    </row>
    <row r="564" spans="1:20" ht="9.75" customHeight="1" x14ac:dyDescent="0.2">
      <c r="A564" s="26" t="str">
        <f t="shared" si="175"/>
        <v>Lfd.</v>
      </c>
      <c r="B564" s="26" t="str">
        <f t="shared" si="175"/>
        <v>Arbeiten</v>
      </c>
      <c r="C564" s="246"/>
      <c r="D564" s="246"/>
      <c r="E564" s="26" t="str">
        <f t="shared" si="174"/>
        <v>Projektabschnitten</v>
      </c>
      <c r="F564" s="242" t="str">
        <f t="shared" si="174"/>
        <v>Qualifika-</v>
      </c>
      <c r="G564" s="243"/>
      <c r="H564" s="26" t="str">
        <f t="shared" ref="H564:T564" si="178">H514</f>
        <v>Gesamt</v>
      </c>
      <c r="I564" s="26" t="str">
        <f t="shared" si="178"/>
        <v>sätze</v>
      </c>
      <c r="J564" s="26" t="str">
        <f t="shared" si="178"/>
        <v/>
      </c>
      <c r="K564" s="26" t="str">
        <f t="shared" si="178"/>
        <v/>
      </c>
      <c r="L564" s="26" t="str">
        <f t="shared" si="178"/>
        <v>Sp. 5x6</v>
      </c>
      <c r="M564" s="26" t="str">
        <f t="shared" si="178"/>
        <v>kosten</v>
      </c>
      <c r="N564" s="26" t="str">
        <f t="shared" si="178"/>
        <v/>
      </c>
      <c r="O564" s="26" t="str">
        <f t="shared" si="178"/>
        <v/>
      </c>
      <c r="P564" s="26" t="str">
        <f t="shared" si="178"/>
        <v/>
      </c>
      <c r="Q564" s="26" t="str">
        <f t="shared" si="178"/>
        <v/>
      </c>
      <c r="R564" s="26" t="str">
        <f t="shared" si="178"/>
        <v/>
      </c>
      <c r="S564" s="26" t="str">
        <f t="shared" si="178"/>
        <v/>
      </c>
      <c r="T564" s="26" t="str">
        <f t="shared" si="178"/>
        <v>Studien-</v>
      </c>
    </row>
    <row r="565" spans="1:20" ht="9.75" customHeight="1" x14ac:dyDescent="0.2">
      <c r="A565" s="26" t="str">
        <f t="shared" si="175"/>
        <v>Nr.</v>
      </c>
      <c r="B565" s="26" t="str">
        <f t="shared" si="175"/>
        <v>von/bis</v>
      </c>
      <c r="C565" s="246"/>
      <c r="D565" s="246"/>
      <c r="E565" s="26" t="str">
        <f t="shared" si="174"/>
        <v>im Kalenderjahr</v>
      </c>
      <c r="F565" s="242" t="str">
        <f t="shared" si="174"/>
        <v>tion</v>
      </c>
      <c r="G565" s="243"/>
      <c r="H565" s="26" t="str">
        <f t="shared" ref="H565:T565" si="179">H515</f>
        <v/>
      </c>
      <c r="I565" s="26" t="str">
        <f t="shared" si="179"/>
        <v/>
      </c>
      <c r="J565" s="26" t="str">
        <f t="shared" si="179"/>
        <v/>
      </c>
      <c r="K565" s="26" t="str">
        <f t="shared" si="179"/>
        <v/>
      </c>
      <c r="L565" s="26" t="str">
        <f t="shared" si="179"/>
        <v/>
      </c>
      <c r="M565" s="26" t="str">
        <f t="shared" si="179"/>
        <v/>
      </c>
      <c r="N565" s="26" t="str">
        <f t="shared" si="179"/>
        <v/>
      </c>
      <c r="O565" s="26" t="str">
        <f t="shared" si="179"/>
        <v/>
      </c>
      <c r="P565" s="26" t="str">
        <f t="shared" si="179"/>
        <v/>
      </c>
      <c r="Q565" s="26" t="str">
        <f t="shared" si="179"/>
        <v/>
      </c>
      <c r="R565" s="26" t="str">
        <f t="shared" si="179"/>
        <v/>
      </c>
      <c r="S565" s="26" t="str">
        <f t="shared" si="179"/>
        <v/>
      </c>
      <c r="T565" s="26" t="str">
        <f t="shared" si="179"/>
        <v>kosten</v>
      </c>
    </row>
    <row r="566" spans="1:20" ht="9.75" customHeight="1" x14ac:dyDescent="0.2">
      <c r="A566" s="26" t="str">
        <f t="shared" si="175"/>
        <v/>
      </c>
      <c r="B566" s="26" t="str">
        <f t="shared" si="175"/>
        <v/>
      </c>
      <c r="C566" s="246"/>
      <c r="D566" s="246"/>
      <c r="E566" s="26" t="str">
        <f t="shared" si="174"/>
        <v/>
      </c>
      <c r="F566" s="242" t="str">
        <f t="shared" si="174"/>
        <v/>
      </c>
      <c r="G566" s="243"/>
      <c r="H566" s="26" t="str">
        <f t="shared" ref="H566:T566" si="180">H516</f>
        <v/>
      </c>
      <c r="I566" s="26" t="str">
        <f t="shared" si="180"/>
        <v/>
      </c>
      <c r="J566" s="26" t="str">
        <f t="shared" si="180"/>
        <v/>
      </c>
      <c r="K566" s="26" t="str">
        <f t="shared" si="180"/>
        <v/>
      </c>
      <c r="L566" s="26" t="str">
        <f t="shared" si="180"/>
        <v/>
      </c>
      <c r="M566" s="26" t="str">
        <f t="shared" si="180"/>
        <v/>
      </c>
      <c r="N566" s="26" t="str">
        <f t="shared" si="180"/>
        <v/>
      </c>
      <c r="O566" s="26" t="str">
        <f t="shared" si="180"/>
        <v/>
      </c>
      <c r="P566" s="26" t="str">
        <f t="shared" si="180"/>
        <v/>
      </c>
      <c r="Q566" s="26" t="str">
        <f t="shared" si="180"/>
        <v/>
      </c>
      <c r="R566" s="26" t="str">
        <f t="shared" si="180"/>
        <v/>
      </c>
      <c r="S566" s="26" t="str">
        <f t="shared" si="180"/>
        <v/>
      </c>
      <c r="T566" s="26" t="str">
        <f t="shared" si="180"/>
        <v>(lt. Spalte 3)</v>
      </c>
    </row>
    <row r="567" spans="1:20" ht="9.75" customHeight="1" x14ac:dyDescent="0.2">
      <c r="A567" s="26" t="str">
        <f t="shared" si="175"/>
        <v/>
      </c>
      <c r="B567" s="26" t="str">
        <f t="shared" si="175"/>
        <v/>
      </c>
      <c r="C567" s="246"/>
      <c r="D567" s="246"/>
      <c r="E567" s="26" t="str">
        <f t="shared" si="174"/>
        <v/>
      </c>
      <c r="F567" s="173" t="str">
        <f>IF(AND(COUNTA(H570:H597),COUNTA(I570:I597)),IF(L598=0,"Hier die Anzahl eintagen!",""),"")</f>
        <v/>
      </c>
      <c r="G567" s="174"/>
      <c r="H567" s="26"/>
      <c r="I567" s="26" t="str">
        <f t="shared" ref="I567:T567" si="181">I517</f>
        <v/>
      </c>
      <c r="J567" s="26" t="str">
        <f t="shared" si="181"/>
        <v/>
      </c>
      <c r="K567" s="26" t="str">
        <f t="shared" si="181"/>
        <v/>
      </c>
      <c r="L567" s="26" t="str">
        <f t="shared" si="181"/>
        <v/>
      </c>
      <c r="M567" s="26" t="str">
        <f t="shared" si="181"/>
        <v/>
      </c>
      <c r="N567" s="26" t="str">
        <f t="shared" si="181"/>
        <v/>
      </c>
      <c r="O567" s="26" t="str">
        <f t="shared" si="181"/>
        <v/>
      </c>
      <c r="P567" s="26" t="str">
        <f t="shared" si="181"/>
        <v/>
      </c>
      <c r="Q567" s="26" t="str">
        <f t="shared" si="181"/>
        <v/>
      </c>
      <c r="R567" s="26" t="str">
        <f t="shared" si="181"/>
        <v/>
      </c>
      <c r="S567" s="26" t="str">
        <f t="shared" si="181"/>
        <v/>
      </c>
      <c r="T567" s="26" t="str">
        <f t="shared" si="181"/>
        <v/>
      </c>
    </row>
    <row r="568" spans="1:20" ht="9.75" customHeight="1" x14ac:dyDescent="0.2">
      <c r="A568" s="27" t="str">
        <f t="shared" si="175"/>
        <v/>
      </c>
      <c r="B568" s="27" t="str">
        <f t="shared" si="175"/>
        <v/>
      </c>
      <c r="C568" s="247"/>
      <c r="D568" s="247"/>
      <c r="E568" s="27" t="str">
        <f t="shared" si="174"/>
        <v/>
      </c>
      <c r="F568" s="176"/>
      <c r="G568" s="177" t="str">
        <f>G518</f>
        <v/>
      </c>
      <c r="H568" s="27" t="str">
        <f t="shared" ref="H568:T568" si="182">H518</f>
        <v/>
      </c>
      <c r="I568" s="27" t="str">
        <f t="shared" si="182"/>
        <v>€</v>
      </c>
      <c r="J568" s="27" t="str">
        <f t="shared" si="182"/>
        <v/>
      </c>
      <c r="K568" s="27" t="str">
        <f t="shared" si="182"/>
        <v>€</v>
      </c>
      <c r="L568" s="27" t="str">
        <f t="shared" si="182"/>
        <v>€</v>
      </c>
      <c r="M568" s="27" t="str">
        <f t="shared" si="182"/>
        <v>€</v>
      </c>
      <c r="N568" s="27" t="str">
        <f t="shared" si="182"/>
        <v>€</v>
      </c>
      <c r="O568" s="27" t="str">
        <f t="shared" si="182"/>
        <v>€</v>
      </c>
      <c r="P568" s="27" t="str">
        <f t="shared" si="182"/>
        <v>€</v>
      </c>
      <c r="Q568" s="27" t="str">
        <f t="shared" si="182"/>
        <v>€</v>
      </c>
      <c r="R568" s="27" t="str">
        <f t="shared" si="182"/>
        <v>€</v>
      </c>
      <c r="S568" s="27" t="str">
        <f t="shared" si="182"/>
        <v>€</v>
      </c>
      <c r="T568" s="27" t="str">
        <f t="shared" si="182"/>
        <v>€</v>
      </c>
    </row>
    <row r="569" spans="1:20" ht="9.75" customHeight="1" x14ac:dyDescent="0.2">
      <c r="A569" s="18">
        <f t="shared" si="175"/>
        <v>1</v>
      </c>
      <c r="B569" s="18">
        <f t="shared" si="175"/>
        <v>2</v>
      </c>
      <c r="C569" s="235" t="str">
        <f>C519</f>
        <v/>
      </c>
      <c r="D569" s="235"/>
      <c r="E569" s="18">
        <f t="shared" si="174"/>
        <v>3</v>
      </c>
      <c r="F569" s="236">
        <f t="shared" si="174"/>
        <v>4</v>
      </c>
      <c r="G569" s="237"/>
      <c r="H569" s="18">
        <f t="shared" ref="H569:T569" si="183">H519</f>
        <v>5</v>
      </c>
      <c r="I569" s="18">
        <f t="shared" si="183"/>
        <v>6</v>
      </c>
      <c r="J569" s="18" t="str">
        <f t="shared" si="183"/>
        <v/>
      </c>
      <c r="K569" s="18" t="str">
        <f t="shared" si="183"/>
        <v/>
      </c>
      <c r="L569" s="18">
        <f t="shared" si="183"/>
        <v>7</v>
      </c>
      <c r="M569" s="18" t="str">
        <f t="shared" si="183"/>
        <v/>
      </c>
      <c r="N569" s="18" t="str">
        <f t="shared" si="183"/>
        <v/>
      </c>
      <c r="O569" s="18" t="str">
        <f t="shared" si="183"/>
        <v/>
      </c>
      <c r="P569" s="18" t="str">
        <f t="shared" si="183"/>
        <v/>
      </c>
      <c r="Q569" s="18" t="str">
        <f t="shared" si="183"/>
        <v/>
      </c>
      <c r="R569" s="18" t="str">
        <f t="shared" si="183"/>
        <v/>
      </c>
      <c r="S569" s="18" t="str">
        <f t="shared" si="183"/>
        <v/>
      </c>
      <c r="T569" s="18">
        <f t="shared" si="183"/>
        <v>8</v>
      </c>
    </row>
    <row r="570" spans="1:20" ht="9.75" customHeight="1" x14ac:dyDescent="0.2">
      <c r="A570" s="28"/>
      <c r="B570" s="51"/>
      <c r="C570" s="156"/>
      <c r="D570" s="78" t="str">
        <f>IF($Y$3="ja",UPPER(C570),"O")</f>
        <v>O</v>
      </c>
      <c r="E570" s="23"/>
      <c r="F570" s="155"/>
      <c r="G570" s="184"/>
      <c r="H570" s="39"/>
      <c r="I570" s="39"/>
      <c r="J570" s="23"/>
      <c r="K570" s="37"/>
      <c r="L570" s="38">
        <f>IF(OR(D570="",F570=""),0,IFERROR(ROUNDDOWN(H570*I570,2),0))</f>
        <v>0</v>
      </c>
      <c r="M570" s="38">
        <f>ROUNDDOWN($Y$6*$L570,2)</f>
        <v>0</v>
      </c>
      <c r="N570" s="38"/>
      <c r="O570" s="38"/>
      <c r="P570" s="38"/>
      <c r="Q570" s="38"/>
      <c r="R570" s="37"/>
      <c r="S570" s="37"/>
      <c r="T570" s="37"/>
    </row>
    <row r="571" spans="1:20" ht="9.75" customHeight="1" x14ac:dyDescent="0.2">
      <c r="A571" s="29"/>
      <c r="B571" s="52"/>
      <c r="C571" s="157"/>
      <c r="D571" s="79" t="str">
        <f t="shared" ref="D571:D597" si="184">IF($Y$3="ja",IF(UPPER(C571)="",D570,UPPER(C571)),"O")</f>
        <v>O</v>
      </c>
      <c r="E571" s="58" t="str">
        <f>IF(A556=A506,"Übertrag","")</f>
        <v>Übertrag</v>
      </c>
      <c r="F571" s="155"/>
      <c r="G571" s="184"/>
      <c r="H571" s="39"/>
      <c r="I571" s="39"/>
      <c r="J571" s="24"/>
      <c r="K571" s="39">
        <f>IF(E571="Übertrag",IF(K548=0,0,K548),0)</f>
        <v>0</v>
      </c>
      <c r="L571" s="38">
        <f>IF(E571="Übertrag",IF(L548=0,0,L548),IF(OR(D571="",F571=""),0,IFERROR(ROUNDDOWN(H571*I571,2),0)))</f>
        <v>0</v>
      </c>
      <c r="M571" s="39">
        <f>IF(E571="Übertrag",IF(M548=0,0,M548),ROUNDDOWN($Y$6*$L571,2))</f>
        <v>0</v>
      </c>
      <c r="N571" s="39">
        <f>IF(E571="Übertrag",IF(N548=0,0,N548),0)</f>
        <v>0</v>
      </c>
      <c r="O571" s="39">
        <f>IF(E571="Übertrag",IF(O548=0,0,O548),0)</f>
        <v>0</v>
      </c>
      <c r="P571" s="39">
        <f>IF(E571="Übertrag",IF(P548=0,0,P548),0)</f>
        <v>0</v>
      </c>
      <c r="Q571" s="39">
        <f>IF(E571="Übertrag",IF(Q548=0,0,Q548),0)</f>
        <v>0</v>
      </c>
      <c r="R571" s="39">
        <f>IF(E571="Übertrag",IF(R548=0,0,R548),0)</f>
        <v>0</v>
      </c>
      <c r="S571" s="39">
        <f>IF(E571="Übertrag",IF(S548=0,0,S548),0)</f>
        <v>0</v>
      </c>
      <c r="T571" s="39">
        <f>IF(E571="Übertrag",IF(T548=0,0,T548),0)</f>
        <v>0</v>
      </c>
    </row>
    <row r="572" spans="1:20" ht="9.75" customHeight="1" x14ac:dyDescent="0.2">
      <c r="A572" s="29"/>
      <c r="B572" s="52"/>
      <c r="C572" s="157"/>
      <c r="D572" s="79" t="str">
        <f t="shared" si="184"/>
        <v>O</v>
      </c>
      <c r="E572" s="24"/>
      <c r="F572" s="155"/>
      <c r="G572" s="184"/>
      <c r="H572" s="39"/>
      <c r="I572" s="39"/>
      <c r="J572" s="24"/>
      <c r="K572" s="39"/>
      <c r="L572" s="38">
        <f t="shared" ref="L572:L597" si="185">IF(OR(D572="",F572=""),0,IFERROR(ROUNDDOWN(H572*I572,2),0))</f>
        <v>0</v>
      </c>
      <c r="M572" s="38">
        <f t="shared" ref="M572:M597" si="186">ROUNDDOWN($Y$6*$L572,2)</f>
        <v>0</v>
      </c>
      <c r="N572" s="38"/>
      <c r="O572" s="38"/>
      <c r="P572" s="38"/>
      <c r="Q572" s="38"/>
      <c r="R572" s="39"/>
      <c r="S572" s="39"/>
      <c r="T572" s="39"/>
    </row>
    <row r="573" spans="1:20" ht="9.75" customHeight="1" x14ac:dyDescent="0.2">
      <c r="A573" s="29"/>
      <c r="B573" s="52"/>
      <c r="C573" s="157"/>
      <c r="D573" s="79" t="str">
        <f t="shared" si="184"/>
        <v>O</v>
      </c>
      <c r="E573" s="24"/>
      <c r="F573" s="155"/>
      <c r="G573" s="184"/>
      <c r="H573" s="39"/>
      <c r="I573" s="39"/>
      <c r="J573" s="24"/>
      <c r="K573" s="39"/>
      <c r="L573" s="38">
        <f t="shared" si="185"/>
        <v>0</v>
      </c>
      <c r="M573" s="38">
        <f t="shared" si="186"/>
        <v>0</v>
      </c>
      <c r="N573" s="38"/>
      <c r="O573" s="38"/>
      <c r="P573" s="38"/>
      <c r="Q573" s="38"/>
      <c r="R573" s="39"/>
      <c r="S573" s="39"/>
      <c r="T573" s="39"/>
    </row>
    <row r="574" spans="1:20" ht="9.75" customHeight="1" x14ac:dyDescent="0.2">
      <c r="A574" s="29"/>
      <c r="B574" s="52"/>
      <c r="C574" s="157"/>
      <c r="D574" s="79" t="str">
        <f t="shared" si="184"/>
        <v>O</v>
      </c>
      <c r="E574" s="24"/>
      <c r="F574" s="155"/>
      <c r="G574" s="184"/>
      <c r="H574" s="39"/>
      <c r="I574" s="39"/>
      <c r="J574" s="24"/>
      <c r="K574" s="39"/>
      <c r="L574" s="38">
        <f t="shared" si="185"/>
        <v>0</v>
      </c>
      <c r="M574" s="38">
        <f t="shared" si="186"/>
        <v>0</v>
      </c>
      <c r="N574" s="38"/>
      <c r="O574" s="38"/>
      <c r="P574" s="38"/>
      <c r="Q574" s="38"/>
      <c r="R574" s="39"/>
      <c r="S574" s="39"/>
      <c r="T574" s="39"/>
    </row>
    <row r="575" spans="1:20" ht="9.75" customHeight="1" x14ac:dyDescent="0.2">
      <c r="A575" s="29"/>
      <c r="B575" s="52"/>
      <c r="C575" s="157"/>
      <c r="D575" s="79" t="str">
        <f t="shared" si="184"/>
        <v>O</v>
      </c>
      <c r="E575" s="24"/>
      <c r="F575" s="155"/>
      <c r="G575" s="184"/>
      <c r="H575" s="39"/>
      <c r="I575" s="39"/>
      <c r="J575" s="24"/>
      <c r="K575" s="39"/>
      <c r="L575" s="38">
        <f t="shared" si="185"/>
        <v>0</v>
      </c>
      <c r="M575" s="38">
        <f t="shared" si="186"/>
        <v>0</v>
      </c>
      <c r="N575" s="38"/>
      <c r="O575" s="38"/>
      <c r="P575" s="38"/>
      <c r="Q575" s="38"/>
      <c r="R575" s="39"/>
      <c r="S575" s="39"/>
      <c r="T575" s="39"/>
    </row>
    <row r="576" spans="1:20" ht="9.75" customHeight="1" x14ac:dyDescent="0.2">
      <c r="A576" s="29"/>
      <c r="B576" s="52"/>
      <c r="C576" s="157"/>
      <c r="D576" s="79" t="str">
        <f t="shared" si="184"/>
        <v>O</v>
      </c>
      <c r="E576" s="24"/>
      <c r="F576" s="155"/>
      <c r="G576" s="184"/>
      <c r="H576" s="39"/>
      <c r="I576" s="39"/>
      <c r="J576" s="24"/>
      <c r="K576" s="39"/>
      <c r="L576" s="38">
        <f t="shared" si="185"/>
        <v>0</v>
      </c>
      <c r="M576" s="38">
        <f t="shared" si="186"/>
        <v>0</v>
      </c>
      <c r="N576" s="38"/>
      <c r="O576" s="38"/>
      <c r="P576" s="38"/>
      <c r="Q576" s="38"/>
      <c r="R576" s="39"/>
      <c r="S576" s="39"/>
      <c r="T576" s="39"/>
    </row>
    <row r="577" spans="1:20" ht="9.75" customHeight="1" x14ac:dyDescent="0.2">
      <c r="A577" s="29"/>
      <c r="B577" s="52"/>
      <c r="C577" s="157"/>
      <c r="D577" s="79" t="str">
        <f t="shared" si="184"/>
        <v>O</v>
      </c>
      <c r="E577" s="24"/>
      <c r="F577" s="155"/>
      <c r="G577" s="184"/>
      <c r="H577" s="39"/>
      <c r="I577" s="39"/>
      <c r="J577" s="24"/>
      <c r="K577" s="39"/>
      <c r="L577" s="38">
        <f t="shared" si="185"/>
        <v>0</v>
      </c>
      <c r="M577" s="38">
        <f t="shared" si="186"/>
        <v>0</v>
      </c>
      <c r="N577" s="38"/>
      <c r="O577" s="38"/>
      <c r="P577" s="38"/>
      <c r="Q577" s="38"/>
      <c r="R577" s="39"/>
      <c r="S577" s="39"/>
      <c r="T577" s="39"/>
    </row>
    <row r="578" spans="1:20" ht="9.75" customHeight="1" x14ac:dyDescent="0.2">
      <c r="A578" s="29"/>
      <c r="B578" s="52"/>
      <c r="C578" s="157"/>
      <c r="D578" s="79" t="str">
        <f t="shared" si="184"/>
        <v>O</v>
      </c>
      <c r="E578" s="24"/>
      <c r="F578" s="155"/>
      <c r="G578" s="184"/>
      <c r="H578" s="39"/>
      <c r="I578" s="39"/>
      <c r="J578" s="24"/>
      <c r="K578" s="39"/>
      <c r="L578" s="38">
        <f t="shared" si="185"/>
        <v>0</v>
      </c>
      <c r="M578" s="38">
        <f t="shared" si="186"/>
        <v>0</v>
      </c>
      <c r="N578" s="38"/>
      <c r="O578" s="38"/>
      <c r="P578" s="38"/>
      <c r="Q578" s="38"/>
      <c r="R578" s="39"/>
      <c r="S578" s="39"/>
      <c r="T578" s="39"/>
    </row>
    <row r="579" spans="1:20" ht="9.75" customHeight="1" x14ac:dyDescent="0.2">
      <c r="A579" s="29"/>
      <c r="B579" s="52"/>
      <c r="C579" s="157"/>
      <c r="D579" s="79" t="str">
        <f t="shared" si="184"/>
        <v>O</v>
      </c>
      <c r="E579" s="24"/>
      <c r="F579" s="155"/>
      <c r="G579" s="184"/>
      <c r="H579" s="39"/>
      <c r="I579" s="39"/>
      <c r="J579" s="24"/>
      <c r="K579" s="39"/>
      <c r="L579" s="38">
        <f t="shared" si="185"/>
        <v>0</v>
      </c>
      <c r="M579" s="38">
        <f t="shared" si="186"/>
        <v>0</v>
      </c>
      <c r="N579" s="38"/>
      <c r="O579" s="38"/>
      <c r="P579" s="38"/>
      <c r="Q579" s="38"/>
      <c r="R579" s="39"/>
      <c r="S579" s="39"/>
      <c r="T579" s="39"/>
    </row>
    <row r="580" spans="1:20" ht="9.75" customHeight="1" x14ac:dyDescent="0.2">
      <c r="A580" s="29"/>
      <c r="B580" s="52"/>
      <c r="C580" s="157"/>
      <c r="D580" s="79" t="str">
        <f t="shared" si="184"/>
        <v>O</v>
      </c>
      <c r="E580" s="24"/>
      <c r="F580" s="155"/>
      <c r="G580" s="184"/>
      <c r="H580" s="39"/>
      <c r="I580" s="39"/>
      <c r="J580" s="24"/>
      <c r="K580" s="39"/>
      <c r="L580" s="38">
        <f t="shared" si="185"/>
        <v>0</v>
      </c>
      <c r="M580" s="38">
        <f t="shared" si="186"/>
        <v>0</v>
      </c>
      <c r="N580" s="38"/>
      <c r="O580" s="38"/>
      <c r="P580" s="38"/>
      <c r="Q580" s="38"/>
      <c r="R580" s="39"/>
      <c r="S580" s="39"/>
      <c r="T580" s="39"/>
    </row>
    <row r="581" spans="1:20" ht="9.75" customHeight="1" x14ac:dyDescent="0.2">
      <c r="A581" s="29"/>
      <c r="B581" s="52"/>
      <c r="C581" s="157"/>
      <c r="D581" s="79" t="str">
        <f t="shared" si="184"/>
        <v>O</v>
      </c>
      <c r="E581" s="24"/>
      <c r="F581" s="155"/>
      <c r="G581" s="184"/>
      <c r="H581" s="39"/>
      <c r="I581" s="39"/>
      <c r="J581" s="24"/>
      <c r="K581" s="39"/>
      <c r="L581" s="38">
        <f t="shared" si="185"/>
        <v>0</v>
      </c>
      <c r="M581" s="38">
        <f t="shared" si="186"/>
        <v>0</v>
      </c>
      <c r="N581" s="38"/>
      <c r="O581" s="38"/>
      <c r="P581" s="38"/>
      <c r="Q581" s="38"/>
      <c r="R581" s="39"/>
      <c r="S581" s="39"/>
      <c r="T581" s="39"/>
    </row>
    <row r="582" spans="1:20" ht="9.75" customHeight="1" x14ac:dyDescent="0.2">
      <c r="A582" s="29"/>
      <c r="B582" s="52"/>
      <c r="C582" s="157"/>
      <c r="D582" s="79" t="str">
        <f t="shared" si="184"/>
        <v>O</v>
      </c>
      <c r="E582" s="24"/>
      <c r="F582" s="155"/>
      <c r="G582" s="184"/>
      <c r="H582" s="39"/>
      <c r="I582" s="39"/>
      <c r="J582" s="24"/>
      <c r="K582" s="39"/>
      <c r="L582" s="38">
        <f t="shared" si="185"/>
        <v>0</v>
      </c>
      <c r="M582" s="38">
        <f t="shared" si="186"/>
        <v>0</v>
      </c>
      <c r="N582" s="38"/>
      <c r="O582" s="38"/>
      <c r="P582" s="38"/>
      <c r="Q582" s="38"/>
      <c r="R582" s="39"/>
      <c r="S582" s="39"/>
      <c r="T582" s="39"/>
    </row>
    <row r="583" spans="1:20" ht="9.75" customHeight="1" x14ac:dyDescent="0.2">
      <c r="A583" s="29"/>
      <c r="B583" s="52"/>
      <c r="C583" s="157"/>
      <c r="D583" s="79" t="str">
        <f t="shared" si="184"/>
        <v>O</v>
      </c>
      <c r="E583" s="24"/>
      <c r="F583" s="155"/>
      <c r="G583" s="184"/>
      <c r="H583" s="39"/>
      <c r="I583" s="39"/>
      <c r="J583" s="24"/>
      <c r="K583" s="39"/>
      <c r="L583" s="38">
        <f t="shared" si="185"/>
        <v>0</v>
      </c>
      <c r="M583" s="38">
        <f t="shared" si="186"/>
        <v>0</v>
      </c>
      <c r="N583" s="38"/>
      <c r="O583" s="38"/>
      <c r="P583" s="38"/>
      <c r="Q583" s="38"/>
      <c r="R583" s="39"/>
      <c r="S583" s="39"/>
      <c r="T583" s="39"/>
    </row>
    <row r="584" spans="1:20" ht="9.75" customHeight="1" x14ac:dyDescent="0.2">
      <c r="A584" s="29"/>
      <c r="B584" s="52"/>
      <c r="C584" s="157"/>
      <c r="D584" s="79" t="str">
        <f t="shared" si="184"/>
        <v>O</v>
      </c>
      <c r="E584" s="24"/>
      <c r="F584" s="155"/>
      <c r="G584" s="184"/>
      <c r="H584" s="39"/>
      <c r="I584" s="39"/>
      <c r="J584" s="24"/>
      <c r="K584" s="39"/>
      <c r="L584" s="38">
        <f t="shared" si="185"/>
        <v>0</v>
      </c>
      <c r="M584" s="38">
        <f t="shared" si="186"/>
        <v>0</v>
      </c>
      <c r="N584" s="38"/>
      <c r="O584" s="38"/>
      <c r="P584" s="38"/>
      <c r="Q584" s="38"/>
      <c r="R584" s="39"/>
      <c r="S584" s="39"/>
      <c r="T584" s="39"/>
    </row>
    <row r="585" spans="1:20" ht="9.75" customHeight="1" x14ac:dyDescent="0.2">
      <c r="A585" s="29"/>
      <c r="B585" s="52"/>
      <c r="C585" s="157"/>
      <c r="D585" s="79" t="str">
        <f t="shared" si="184"/>
        <v>O</v>
      </c>
      <c r="E585" s="24"/>
      <c r="F585" s="155"/>
      <c r="G585" s="184"/>
      <c r="H585" s="39"/>
      <c r="I585" s="39"/>
      <c r="J585" s="24"/>
      <c r="K585" s="39"/>
      <c r="L585" s="38">
        <f t="shared" si="185"/>
        <v>0</v>
      </c>
      <c r="M585" s="38">
        <f t="shared" si="186"/>
        <v>0</v>
      </c>
      <c r="N585" s="38"/>
      <c r="O585" s="38"/>
      <c r="P585" s="38"/>
      <c r="Q585" s="38"/>
      <c r="R585" s="39"/>
      <c r="S585" s="39"/>
      <c r="T585" s="39"/>
    </row>
    <row r="586" spans="1:20" ht="9.75" customHeight="1" x14ac:dyDescent="0.2">
      <c r="A586" s="29"/>
      <c r="B586" s="52"/>
      <c r="C586" s="157"/>
      <c r="D586" s="79" t="str">
        <f t="shared" si="184"/>
        <v>O</v>
      </c>
      <c r="E586" s="24"/>
      <c r="F586" s="155"/>
      <c r="G586" s="184"/>
      <c r="H586" s="39"/>
      <c r="I586" s="39"/>
      <c r="J586" s="24"/>
      <c r="K586" s="39"/>
      <c r="L586" s="38">
        <f t="shared" si="185"/>
        <v>0</v>
      </c>
      <c r="M586" s="38">
        <f t="shared" si="186"/>
        <v>0</v>
      </c>
      <c r="N586" s="38"/>
      <c r="O586" s="38"/>
      <c r="P586" s="38"/>
      <c r="Q586" s="38"/>
      <c r="R586" s="39"/>
      <c r="S586" s="39"/>
      <c r="T586" s="39"/>
    </row>
    <row r="587" spans="1:20" ht="9.75" customHeight="1" x14ac:dyDescent="0.2">
      <c r="A587" s="29"/>
      <c r="B587" s="52"/>
      <c r="C587" s="157"/>
      <c r="D587" s="79" t="str">
        <f t="shared" si="184"/>
        <v>O</v>
      </c>
      <c r="E587" s="24"/>
      <c r="F587" s="155"/>
      <c r="G587" s="184"/>
      <c r="H587" s="39"/>
      <c r="I587" s="39"/>
      <c r="J587" s="24"/>
      <c r="K587" s="39"/>
      <c r="L587" s="38">
        <f t="shared" si="185"/>
        <v>0</v>
      </c>
      <c r="M587" s="38">
        <f t="shared" si="186"/>
        <v>0</v>
      </c>
      <c r="N587" s="38"/>
      <c r="O587" s="38"/>
      <c r="P587" s="38"/>
      <c r="Q587" s="38"/>
      <c r="R587" s="39"/>
      <c r="S587" s="39"/>
      <c r="T587" s="39"/>
    </row>
    <row r="588" spans="1:20" ht="9.75" customHeight="1" x14ac:dyDescent="0.2">
      <c r="A588" s="29"/>
      <c r="B588" s="52"/>
      <c r="C588" s="157"/>
      <c r="D588" s="79" t="str">
        <f t="shared" si="184"/>
        <v>O</v>
      </c>
      <c r="E588" s="24"/>
      <c r="F588" s="155"/>
      <c r="G588" s="184"/>
      <c r="H588" s="39"/>
      <c r="I588" s="39"/>
      <c r="J588" s="24"/>
      <c r="K588" s="39"/>
      <c r="L588" s="38">
        <f t="shared" si="185"/>
        <v>0</v>
      </c>
      <c r="M588" s="38">
        <f t="shared" si="186"/>
        <v>0</v>
      </c>
      <c r="N588" s="38"/>
      <c r="O588" s="38"/>
      <c r="P588" s="38"/>
      <c r="Q588" s="38"/>
      <c r="R588" s="39"/>
      <c r="S588" s="39"/>
      <c r="T588" s="39"/>
    </row>
    <row r="589" spans="1:20" ht="9.75" customHeight="1" x14ac:dyDescent="0.2">
      <c r="A589" s="29"/>
      <c r="B589" s="52"/>
      <c r="C589" s="157"/>
      <c r="D589" s="79" t="str">
        <f t="shared" si="184"/>
        <v>O</v>
      </c>
      <c r="E589" s="24"/>
      <c r="F589" s="155"/>
      <c r="G589" s="184"/>
      <c r="H589" s="39"/>
      <c r="I589" s="39"/>
      <c r="J589" s="24"/>
      <c r="K589" s="39"/>
      <c r="L589" s="38">
        <f t="shared" si="185"/>
        <v>0</v>
      </c>
      <c r="M589" s="38">
        <f t="shared" si="186"/>
        <v>0</v>
      </c>
      <c r="N589" s="38"/>
      <c r="O589" s="38"/>
      <c r="P589" s="38"/>
      <c r="Q589" s="38"/>
      <c r="R589" s="39"/>
      <c r="S589" s="39"/>
      <c r="T589" s="39"/>
    </row>
    <row r="590" spans="1:20" ht="9.75" customHeight="1" x14ac:dyDescent="0.2">
      <c r="A590" s="29"/>
      <c r="B590" s="52"/>
      <c r="C590" s="157"/>
      <c r="D590" s="79" t="str">
        <f t="shared" si="184"/>
        <v>O</v>
      </c>
      <c r="E590" s="24"/>
      <c r="F590" s="155"/>
      <c r="G590" s="184"/>
      <c r="H590" s="39"/>
      <c r="I590" s="39"/>
      <c r="J590" s="24"/>
      <c r="K590" s="39"/>
      <c r="L590" s="38">
        <f t="shared" si="185"/>
        <v>0</v>
      </c>
      <c r="M590" s="38">
        <f t="shared" si="186"/>
        <v>0</v>
      </c>
      <c r="N590" s="38"/>
      <c r="O590" s="38"/>
      <c r="P590" s="38"/>
      <c r="Q590" s="38"/>
      <c r="R590" s="39"/>
      <c r="S590" s="39"/>
      <c r="T590" s="39"/>
    </row>
    <row r="591" spans="1:20" ht="9.75" customHeight="1" x14ac:dyDescent="0.2">
      <c r="A591" s="29"/>
      <c r="B591" s="52"/>
      <c r="C591" s="157"/>
      <c r="D591" s="79" t="str">
        <f t="shared" si="184"/>
        <v>O</v>
      </c>
      <c r="E591" s="24"/>
      <c r="F591" s="155"/>
      <c r="G591" s="184"/>
      <c r="H591" s="39"/>
      <c r="I591" s="39"/>
      <c r="J591" s="24"/>
      <c r="K591" s="39"/>
      <c r="L591" s="38">
        <f t="shared" si="185"/>
        <v>0</v>
      </c>
      <c r="M591" s="38">
        <f t="shared" si="186"/>
        <v>0</v>
      </c>
      <c r="N591" s="38"/>
      <c r="O591" s="38"/>
      <c r="P591" s="38"/>
      <c r="Q591" s="38"/>
      <c r="R591" s="39"/>
      <c r="S591" s="39"/>
      <c r="T591" s="39"/>
    </row>
    <row r="592" spans="1:20" ht="9.75" customHeight="1" x14ac:dyDescent="0.2">
      <c r="A592" s="29"/>
      <c r="B592" s="52"/>
      <c r="C592" s="157"/>
      <c r="D592" s="79" t="str">
        <f t="shared" si="184"/>
        <v>O</v>
      </c>
      <c r="E592" s="24"/>
      <c r="F592" s="155"/>
      <c r="G592" s="184"/>
      <c r="H592" s="39"/>
      <c r="I592" s="39"/>
      <c r="J592" s="24"/>
      <c r="K592" s="39"/>
      <c r="L592" s="38">
        <f t="shared" si="185"/>
        <v>0</v>
      </c>
      <c r="M592" s="38">
        <f t="shared" si="186"/>
        <v>0</v>
      </c>
      <c r="N592" s="38"/>
      <c r="O592" s="38"/>
      <c r="P592" s="38"/>
      <c r="Q592" s="38"/>
      <c r="R592" s="39"/>
      <c r="S592" s="39"/>
      <c r="T592" s="39"/>
    </row>
    <row r="593" spans="1:24" ht="9.75" customHeight="1" x14ac:dyDescent="0.2">
      <c r="A593" s="29"/>
      <c r="B593" s="52"/>
      <c r="C593" s="157"/>
      <c r="D593" s="79" t="str">
        <f t="shared" si="184"/>
        <v>O</v>
      </c>
      <c r="E593" s="24"/>
      <c r="F593" s="155"/>
      <c r="G593" s="184"/>
      <c r="H593" s="39"/>
      <c r="I593" s="39"/>
      <c r="J593" s="24"/>
      <c r="K593" s="39"/>
      <c r="L593" s="38">
        <f t="shared" si="185"/>
        <v>0</v>
      </c>
      <c r="M593" s="38">
        <f t="shared" si="186"/>
        <v>0</v>
      </c>
      <c r="N593" s="38"/>
      <c r="O593" s="38"/>
      <c r="P593" s="38"/>
      <c r="Q593" s="38"/>
      <c r="R593" s="39"/>
      <c r="S593" s="39"/>
      <c r="T593" s="39"/>
    </row>
    <row r="594" spans="1:24" ht="9.75" customHeight="1" x14ac:dyDescent="0.2">
      <c r="A594" s="29"/>
      <c r="B594" s="52"/>
      <c r="C594" s="157"/>
      <c r="D594" s="79" t="str">
        <f t="shared" si="184"/>
        <v>O</v>
      </c>
      <c r="E594" s="24"/>
      <c r="F594" s="155"/>
      <c r="G594" s="184"/>
      <c r="H594" s="39"/>
      <c r="I594" s="39"/>
      <c r="J594" s="24"/>
      <c r="K594" s="39"/>
      <c r="L594" s="38">
        <f t="shared" si="185"/>
        <v>0</v>
      </c>
      <c r="M594" s="38">
        <f t="shared" si="186"/>
        <v>0</v>
      </c>
      <c r="N594" s="38"/>
      <c r="O594" s="38"/>
      <c r="P594" s="38"/>
      <c r="Q594" s="38"/>
      <c r="R594" s="39"/>
      <c r="S594" s="39"/>
      <c r="T594" s="39"/>
    </row>
    <row r="595" spans="1:24" ht="9.75" customHeight="1" x14ac:dyDescent="0.2">
      <c r="A595" s="29"/>
      <c r="B595" s="52"/>
      <c r="C595" s="157"/>
      <c r="D595" s="79" t="str">
        <f t="shared" si="184"/>
        <v>O</v>
      </c>
      <c r="E595" s="24"/>
      <c r="F595" s="155"/>
      <c r="G595" s="184"/>
      <c r="H595" s="39"/>
      <c r="I595" s="39"/>
      <c r="J595" s="24"/>
      <c r="K595" s="39"/>
      <c r="L595" s="38">
        <f t="shared" si="185"/>
        <v>0</v>
      </c>
      <c r="M595" s="38">
        <f t="shared" si="186"/>
        <v>0</v>
      </c>
      <c r="N595" s="38"/>
      <c r="O595" s="38"/>
      <c r="P595" s="38"/>
      <c r="Q595" s="38"/>
      <c r="R595" s="39"/>
      <c r="S595" s="39"/>
      <c r="T595" s="39"/>
    </row>
    <row r="596" spans="1:24" ht="9.75" customHeight="1" x14ac:dyDescent="0.2">
      <c r="A596" s="29"/>
      <c r="B596" s="52"/>
      <c r="C596" s="157"/>
      <c r="D596" s="79" t="str">
        <f t="shared" si="184"/>
        <v>O</v>
      </c>
      <c r="E596" s="24"/>
      <c r="F596" s="155"/>
      <c r="G596" s="184"/>
      <c r="H596" s="39"/>
      <c r="I596" s="39"/>
      <c r="J596" s="24"/>
      <c r="K596" s="39"/>
      <c r="L596" s="38">
        <f t="shared" si="185"/>
        <v>0</v>
      </c>
      <c r="M596" s="38">
        <f t="shared" si="186"/>
        <v>0</v>
      </c>
      <c r="N596" s="38"/>
      <c r="O596" s="38"/>
      <c r="P596" s="38"/>
      <c r="Q596" s="38"/>
      <c r="R596" s="39"/>
      <c r="S596" s="39"/>
      <c r="T596" s="39"/>
      <c r="U596" s="267" t="str">
        <f>U546</f>
        <v xml:space="preserve"> </v>
      </c>
    </row>
    <row r="597" spans="1:24" ht="9.75" customHeight="1" x14ac:dyDescent="0.2">
      <c r="A597" s="30"/>
      <c r="B597" s="53"/>
      <c r="C597" s="158"/>
      <c r="D597" s="80" t="str">
        <f t="shared" si="184"/>
        <v>O</v>
      </c>
      <c r="E597" s="25"/>
      <c r="F597" s="155"/>
      <c r="G597" s="184"/>
      <c r="H597" s="40"/>
      <c r="I597" s="39"/>
      <c r="J597" s="25"/>
      <c r="K597" s="40"/>
      <c r="L597" s="38">
        <f t="shared" si="185"/>
        <v>0</v>
      </c>
      <c r="M597" s="38">
        <f t="shared" si="186"/>
        <v>0</v>
      </c>
      <c r="N597" s="38"/>
      <c r="O597" s="38"/>
      <c r="P597" s="38"/>
      <c r="Q597" s="38"/>
      <c r="R597" s="40"/>
      <c r="S597" s="40"/>
      <c r="T597" s="40"/>
      <c r="U597" s="267"/>
    </row>
    <row r="598" spans="1:24" ht="9.75" customHeight="1" x14ac:dyDescent="0.2">
      <c r="A598" s="188" t="str">
        <f>IF(A548&lt;&gt;"",A548,"")</f>
        <v/>
      </c>
      <c r="B598" s="125"/>
      <c r="C598" s="125"/>
      <c r="D598" s="125"/>
      <c r="E598" s="125"/>
      <c r="F598" s="129"/>
      <c r="G598" s="129" t="str">
        <f>G548</f>
        <v>Summe</v>
      </c>
      <c r="H598" s="129"/>
      <c r="I598" s="130"/>
      <c r="J598" s="20" t="str">
        <f>J548</f>
        <v xml:space="preserve"> Summe</v>
      </c>
      <c r="K598" s="41">
        <f t="shared" ref="K598:T598" si="187">SUM(K570:K597)</f>
        <v>0</v>
      </c>
      <c r="L598" s="41">
        <f t="shared" si="187"/>
        <v>0</v>
      </c>
      <c r="M598" s="41">
        <f t="shared" si="187"/>
        <v>0</v>
      </c>
      <c r="N598" s="41">
        <f t="shared" si="187"/>
        <v>0</v>
      </c>
      <c r="O598" s="41">
        <f t="shared" si="187"/>
        <v>0</v>
      </c>
      <c r="P598" s="41">
        <f t="shared" si="187"/>
        <v>0</v>
      </c>
      <c r="Q598" s="41">
        <f t="shared" si="187"/>
        <v>0</v>
      </c>
      <c r="R598" s="41">
        <f t="shared" si="187"/>
        <v>0</v>
      </c>
      <c r="S598" s="41">
        <f t="shared" si="187"/>
        <v>0</v>
      </c>
      <c r="T598" s="41">
        <f t="shared" si="187"/>
        <v>0</v>
      </c>
      <c r="U598" s="267"/>
    </row>
    <row r="599" spans="1:24" ht="9.75" customHeight="1" x14ac:dyDescent="0.2">
      <c r="A599" s="9"/>
      <c r="B599" s="9"/>
      <c r="C599" s="9"/>
      <c r="D599" s="9"/>
      <c r="E599" s="8"/>
      <c r="F599" s="131"/>
      <c r="G599" s="131" t="str">
        <f>G549</f>
        <v>Gemeinkosten 25% pauschal</v>
      </c>
      <c r="H599" s="131"/>
      <c r="I599" s="132"/>
      <c r="J599" s="20" t="str">
        <f>J549</f>
        <v xml:space="preserve"> Gemeinkosten 25% pauschal</v>
      </c>
      <c r="K599" s="42"/>
      <c r="L599" s="41">
        <f>ROUNDDOWN(L598*$Y$6,2)</f>
        <v>0</v>
      </c>
      <c r="M599" s="42"/>
      <c r="N599" s="42"/>
      <c r="O599" s="42"/>
      <c r="P599" s="42"/>
      <c r="Q599" s="42"/>
      <c r="R599" s="42"/>
      <c r="S599" s="42"/>
      <c r="T599" s="42"/>
      <c r="U599" s="267"/>
    </row>
    <row r="600" spans="1:24" ht="9.75" customHeight="1" x14ac:dyDescent="0.2">
      <c r="A600" s="128" t="str">
        <f>A550</f>
        <v>Bitte verwenden Sie für jedes Jahr ein extra Blatt.</v>
      </c>
      <c r="B600" s="7"/>
      <c r="C600" s="7"/>
      <c r="D600" s="7"/>
      <c r="E600" s="8"/>
      <c r="F600" s="131"/>
      <c r="G600" s="131" t="str">
        <f>G550</f>
        <v>GESAMTKOSTEN</v>
      </c>
      <c r="H600" s="131"/>
      <c r="I600" s="132"/>
      <c r="J600" s="20" t="str">
        <f>J550</f>
        <v xml:space="preserve"> GESAMTKOSTEN</v>
      </c>
      <c r="K600" s="41">
        <f>K598</f>
        <v>0</v>
      </c>
      <c r="L600" s="41">
        <f>L598+L599</f>
        <v>0</v>
      </c>
      <c r="M600" s="41"/>
      <c r="N600" s="41">
        <f t="shared" ref="N600:T600" si="188">N598</f>
        <v>0</v>
      </c>
      <c r="O600" s="41">
        <f t="shared" si="188"/>
        <v>0</v>
      </c>
      <c r="P600" s="41">
        <f t="shared" si="188"/>
        <v>0</v>
      </c>
      <c r="Q600" s="41">
        <f t="shared" si="188"/>
        <v>0</v>
      </c>
      <c r="R600" s="41">
        <f t="shared" si="188"/>
        <v>0</v>
      </c>
      <c r="S600" s="41">
        <f t="shared" si="188"/>
        <v>0</v>
      </c>
      <c r="T600" s="41">
        <f t="shared" si="188"/>
        <v>0</v>
      </c>
      <c r="U600" s="267"/>
    </row>
    <row r="601" spans="1:24" ht="9.75" customHeight="1" x14ac:dyDescent="0.2">
      <c r="A601" s="7"/>
      <c r="B601" s="7"/>
      <c r="C601" s="7"/>
      <c r="D601" s="7"/>
      <c r="E601" s="8"/>
      <c r="F601" s="8"/>
      <c r="G601" s="8"/>
      <c r="H601" s="8"/>
      <c r="I601" s="8"/>
      <c r="J601" s="21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V601" s="34"/>
      <c r="W601" s="34"/>
      <c r="X601" s="34"/>
    </row>
    <row r="602" spans="1:24" ht="9.75" customHeight="1" x14ac:dyDescent="0.2">
      <c r="A602" s="127" t="str">
        <f>A552</f>
        <v>Arbeits-, Zeit- und Ausgabenplan (Durchführbarkeitsstudien)</v>
      </c>
      <c r="B602" s="7"/>
      <c r="C602" s="7"/>
      <c r="D602" s="7"/>
      <c r="E602" s="8"/>
      <c r="F602" s="8"/>
      <c r="G602" s="8"/>
      <c r="H602" s="8"/>
      <c r="I602" s="8"/>
      <c r="J602" s="8"/>
      <c r="K602" s="255" t="str">
        <f>K552</f>
        <v>BN: ______________________</v>
      </c>
      <c r="L602" s="255"/>
      <c r="M602" s="255"/>
      <c r="N602" s="255"/>
      <c r="O602" s="255"/>
      <c r="P602" s="255"/>
      <c r="Q602" s="255"/>
      <c r="R602" s="255"/>
      <c r="S602" s="255"/>
      <c r="T602" s="255"/>
    </row>
    <row r="603" spans="1:24" ht="9.75" customHeight="1" x14ac:dyDescent="0.2">
      <c r="A603" s="7"/>
      <c r="B603" s="7"/>
      <c r="C603" s="7"/>
      <c r="D603" s="7"/>
      <c r="E603" s="124"/>
      <c r="F603" s="8"/>
      <c r="G603" s="8"/>
      <c r="H603" s="8"/>
      <c r="I603" s="8"/>
      <c r="J603" s="8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</row>
    <row r="604" spans="1:24" ht="9.75" customHeight="1" x14ac:dyDescent="0.2">
      <c r="A604" s="9"/>
      <c r="B604" s="9"/>
      <c r="C604" s="9"/>
      <c r="D604" s="9"/>
      <c r="E604" s="124"/>
      <c r="F604" s="8" t="str">
        <f>F554</f>
        <v/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</row>
    <row r="605" spans="1:24" ht="9.75" customHeight="1" x14ac:dyDescent="0.2">
      <c r="A605" s="253" t="str">
        <f>A555</f>
        <v>Jahr</v>
      </c>
      <c r="B605" s="254"/>
      <c r="C605" s="46"/>
      <c r="D605" s="13" t="b">
        <f>IF(OR(VALUE(ROW(L650))&lt;&gt;(T606*50),VALUE(COLUMN(T650))&lt;&gt;IF(ISBLANK($V$72),IF(ISBLANK($V$72),IF(AND($Y$4=1,$Y$5="ja"),20-$AA$72,20-LOOKUP($Y$4,$W$17:$Z$17,$W$72:$Z$72)),20),20)),FALSE,TRUE)</f>
        <v>1</v>
      </c>
      <c r="E605" s="124" t="str">
        <f>IF(E555="","",E555)</f>
        <v>Spalte 5: maximal 143 produktive h/Monat je Vollzeitbeschäftigten</v>
      </c>
      <c r="G605" s="8"/>
      <c r="I605" s="8"/>
      <c r="J605" s="8"/>
      <c r="K605" s="8"/>
      <c r="L605" s="21"/>
      <c r="M605" s="21"/>
      <c r="N605" s="21"/>
      <c r="O605" s="21"/>
      <c r="P605" s="21"/>
      <c r="Q605" s="21"/>
      <c r="R605" s="8"/>
      <c r="S605" s="8"/>
      <c r="T605" s="10" t="str">
        <f>T555</f>
        <v xml:space="preserve"> Blatt</v>
      </c>
    </row>
    <row r="606" spans="1:24" ht="9.75" customHeight="1" x14ac:dyDescent="0.2">
      <c r="A606" s="251">
        <f>A556</f>
        <v>0</v>
      </c>
      <c r="B606" s="252"/>
      <c r="C606" s="57"/>
      <c r="D606" s="57" t="b">
        <f>IF($Y$3="",IF(COUNTBLANK(C620:C647)=COUNTA(D620:D647),TRUE,FALSE),IF((COUNTIF(D620:D647,"E")+COUNTIF(D620:D647,"I"))=(COUNTA(D620:D647)-COUNTBLANK(D620:D647)),TRUE,FALSE))</f>
        <v>1</v>
      </c>
      <c r="E606" s="124" t="str">
        <f>IF(E556="","",E556)</f>
        <v>Basis Spalte 6: qualifikationsabhängige Stundensätze (siehe www.tbi-mv.de)</v>
      </c>
      <c r="G606" s="8"/>
      <c r="I606" s="8"/>
      <c r="J606" s="8"/>
      <c r="K606" s="8"/>
      <c r="T606" s="11">
        <f>T556+1</f>
        <v>13</v>
      </c>
    </row>
    <row r="607" spans="1:24" ht="9.75" customHeight="1" x14ac:dyDescent="0.2">
      <c r="A607" s="163">
        <f>IF(A606="",0,IF(ISERROR(A657),1,A657+1))</f>
        <v>8</v>
      </c>
      <c r="B607" s="12"/>
      <c r="C607" s="12"/>
      <c r="D607" s="13" t="b">
        <f>IF(COUNTA(L620:L647)=28,TRUE,FALSE)</f>
        <v>1</v>
      </c>
      <c r="E607" s="244" t="str">
        <f>IF(AND(D605,D606,D607),"","FEHLER-verursachende Bearbeitung der AZA-Vorlage")</f>
        <v/>
      </c>
      <c r="F607" s="244"/>
      <c r="G607" s="244"/>
      <c r="H607" s="244"/>
      <c r="I607" s="244"/>
      <c r="J607" s="244"/>
      <c r="K607" s="244"/>
      <c r="L607" s="244"/>
      <c r="M607" s="8"/>
      <c r="N607" s="8"/>
      <c r="O607" s="8"/>
      <c r="P607" s="8"/>
      <c r="Q607" s="8"/>
      <c r="R607" s="8"/>
      <c r="S607" s="8"/>
      <c r="T607" s="8"/>
    </row>
    <row r="608" spans="1:24" ht="9.75" customHeight="1" x14ac:dyDescent="0.2">
      <c r="A608" s="12"/>
      <c r="B608" s="12"/>
      <c r="C608" s="12"/>
      <c r="D608" s="12"/>
      <c r="E608" s="244"/>
      <c r="F608" s="244"/>
      <c r="G608" s="244"/>
      <c r="H608" s="244"/>
      <c r="I608" s="244"/>
      <c r="J608" s="244"/>
      <c r="K608" s="244"/>
      <c r="L608" s="244"/>
      <c r="M608" s="8"/>
      <c r="N608" s="8"/>
      <c r="O608" s="8"/>
      <c r="P608" s="8"/>
      <c r="Q608" s="8"/>
      <c r="R608" s="8"/>
      <c r="S608" s="8"/>
      <c r="T608" s="8"/>
    </row>
    <row r="609" spans="1:20" ht="9.75" customHeight="1" x14ac:dyDescent="0.2">
      <c r="B609" s="13" t="str">
        <f>IF(B559="","",B559)</f>
        <v/>
      </c>
      <c r="C609" s="9" t="str">
        <f>IF(C559="","",C559)</f>
        <v/>
      </c>
      <c r="D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</row>
    <row r="610" spans="1:20" ht="9.75" customHeight="1" x14ac:dyDescent="0.2">
      <c r="A610" s="13"/>
      <c r="B610" s="13"/>
      <c r="C610" s="13"/>
      <c r="D610" s="13"/>
      <c r="E610" s="211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</row>
    <row r="611" spans="1:20" ht="9.75" customHeight="1" x14ac:dyDescent="0.2">
      <c r="A611" s="48" t="str">
        <f>A561</f>
        <v/>
      </c>
      <c r="B611" s="48" t="str">
        <f>B561</f>
        <v/>
      </c>
      <c r="C611" s="245" t="str">
        <f>C561</f>
        <v>FuE-Kategorie</v>
      </c>
      <c r="D611" s="245"/>
      <c r="E611" s="48" t="str">
        <f t="shared" ref="E611:F619" si="189">E561</f>
        <v/>
      </c>
      <c r="F611" s="239" t="str">
        <f t="shared" si="189"/>
        <v>Personal</v>
      </c>
      <c r="G611" s="239"/>
      <c r="H611" s="239"/>
      <c r="I611" s="239"/>
      <c r="J611" s="48" t="str">
        <f>J561</f>
        <v/>
      </c>
      <c r="K611" s="248" t="str">
        <f>K561</f>
        <v xml:space="preserve">Ausgabengruppe </v>
      </c>
      <c r="L611" s="249"/>
      <c r="M611" s="249"/>
      <c r="N611" s="249"/>
      <c r="O611" s="249"/>
      <c r="P611" s="249"/>
      <c r="Q611" s="249"/>
      <c r="R611" s="249"/>
      <c r="S611" s="249"/>
      <c r="T611" s="250"/>
    </row>
    <row r="612" spans="1:20" ht="9.75" customHeight="1" x14ac:dyDescent="0.2">
      <c r="A612" s="26" t="str">
        <f t="shared" ref="A612:B619" si="190">A562</f>
        <v/>
      </c>
      <c r="B612" s="26" t="str">
        <f t="shared" si="190"/>
        <v/>
      </c>
      <c r="C612" s="246"/>
      <c r="D612" s="246"/>
      <c r="E612" s="26" t="str">
        <f t="shared" si="189"/>
        <v/>
      </c>
      <c r="F612" s="240" t="str">
        <f t="shared" si="189"/>
        <v/>
      </c>
      <c r="G612" s="241"/>
      <c r="H612" s="15" t="str">
        <f>H562</f>
        <v/>
      </c>
      <c r="I612" s="15" t="str">
        <f>I562</f>
        <v/>
      </c>
      <c r="J612" s="26" t="str">
        <f>J562</f>
        <v/>
      </c>
      <c r="K612" s="15" t="str">
        <f>K562</f>
        <v/>
      </c>
      <c r="L612" s="15" t="str">
        <f t="shared" ref="L612:T612" si="191">L562</f>
        <v/>
      </c>
      <c r="M612" s="15" t="str">
        <f t="shared" si="191"/>
        <v/>
      </c>
      <c r="N612" s="15" t="str">
        <f t="shared" si="191"/>
        <v/>
      </c>
      <c r="O612" s="15" t="str">
        <f t="shared" si="191"/>
        <v/>
      </c>
      <c r="P612" s="15" t="str">
        <f t="shared" si="191"/>
        <v/>
      </c>
      <c r="Q612" s="15" t="str">
        <f t="shared" si="191"/>
        <v/>
      </c>
      <c r="R612" s="15" t="str">
        <f t="shared" si="191"/>
        <v/>
      </c>
      <c r="S612" s="15" t="str">
        <f t="shared" si="191"/>
        <v/>
      </c>
      <c r="T612" s="15" t="str">
        <f t="shared" si="191"/>
        <v/>
      </c>
    </row>
    <row r="613" spans="1:20" ht="9.75" customHeight="1" x14ac:dyDescent="0.2">
      <c r="A613" s="26" t="str">
        <f t="shared" si="190"/>
        <v/>
      </c>
      <c r="B613" s="26" t="str">
        <f t="shared" si="190"/>
        <v/>
      </c>
      <c r="C613" s="246"/>
      <c r="D613" s="246"/>
      <c r="E613" s="26" t="str">
        <f t="shared" si="189"/>
        <v>Jahresprogramm in</v>
      </c>
      <c r="F613" s="242" t="str">
        <f t="shared" si="189"/>
        <v>Zahl und</v>
      </c>
      <c r="G613" s="243"/>
      <c r="H613" s="26" t="str">
        <f t="shared" ref="H613:T613" si="192">H563</f>
        <v>Stunden</v>
      </c>
      <c r="I613" s="26" t="str">
        <f t="shared" si="192"/>
        <v>Stunden-</v>
      </c>
      <c r="J613" s="26" t="str">
        <f t="shared" si="192"/>
        <v/>
      </c>
      <c r="K613" s="26" t="str">
        <f t="shared" si="192"/>
        <v/>
      </c>
      <c r="L613" s="172" t="str">
        <f t="shared" si="192"/>
        <v>Personal</v>
      </c>
      <c r="M613" s="26" t="str">
        <f t="shared" si="192"/>
        <v>Gemein-</v>
      </c>
      <c r="N613" s="26" t="str">
        <f t="shared" si="192"/>
        <v/>
      </c>
      <c r="O613" s="26" t="str">
        <f t="shared" si="192"/>
        <v/>
      </c>
      <c r="P613" s="26" t="str">
        <f t="shared" si="192"/>
        <v/>
      </c>
      <c r="Q613" s="26" t="str">
        <f t="shared" si="192"/>
        <v/>
      </c>
      <c r="R613" s="26" t="str">
        <f t="shared" si="192"/>
        <v/>
      </c>
      <c r="S613" s="26" t="str">
        <f t="shared" si="192"/>
        <v/>
      </c>
      <c r="T613" s="26" t="str">
        <f t="shared" si="192"/>
        <v>externe</v>
      </c>
    </row>
    <row r="614" spans="1:20" ht="9.75" customHeight="1" x14ac:dyDescent="0.2">
      <c r="A614" s="26" t="str">
        <f t="shared" si="190"/>
        <v>Lfd.</v>
      </c>
      <c r="B614" s="26" t="str">
        <f t="shared" si="190"/>
        <v>Arbeiten</v>
      </c>
      <c r="C614" s="246"/>
      <c r="D614" s="246"/>
      <c r="E614" s="26" t="str">
        <f t="shared" si="189"/>
        <v>Projektabschnitten</v>
      </c>
      <c r="F614" s="242" t="str">
        <f t="shared" si="189"/>
        <v>Qualifika-</v>
      </c>
      <c r="G614" s="243"/>
      <c r="H614" s="26" t="str">
        <f t="shared" ref="H614:T614" si="193">H564</f>
        <v>Gesamt</v>
      </c>
      <c r="I614" s="26" t="str">
        <f t="shared" si="193"/>
        <v>sätze</v>
      </c>
      <c r="J614" s="26" t="str">
        <f t="shared" si="193"/>
        <v/>
      </c>
      <c r="K614" s="26" t="str">
        <f t="shared" si="193"/>
        <v/>
      </c>
      <c r="L614" s="26" t="str">
        <f t="shared" si="193"/>
        <v>Sp. 5x6</v>
      </c>
      <c r="M614" s="26" t="str">
        <f t="shared" si="193"/>
        <v>kosten</v>
      </c>
      <c r="N614" s="26" t="str">
        <f t="shared" si="193"/>
        <v/>
      </c>
      <c r="O614" s="26" t="str">
        <f t="shared" si="193"/>
        <v/>
      </c>
      <c r="P614" s="26" t="str">
        <f t="shared" si="193"/>
        <v/>
      </c>
      <c r="Q614" s="26" t="str">
        <f t="shared" si="193"/>
        <v/>
      </c>
      <c r="R614" s="26" t="str">
        <f t="shared" si="193"/>
        <v/>
      </c>
      <c r="S614" s="26" t="str">
        <f t="shared" si="193"/>
        <v/>
      </c>
      <c r="T614" s="26" t="str">
        <f t="shared" si="193"/>
        <v>Studien-</v>
      </c>
    </row>
    <row r="615" spans="1:20" ht="9.75" customHeight="1" x14ac:dyDescent="0.2">
      <c r="A615" s="26" t="str">
        <f t="shared" si="190"/>
        <v>Nr.</v>
      </c>
      <c r="B615" s="26" t="str">
        <f t="shared" si="190"/>
        <v>von/bis</v>
      </c>
      <c r="C615" s="246"/>
      <c r="D615" s="246"/>
      <c r="E615" s="26" t="str">
        <f t="shared" si="189"/>
        <v>im Kalenderjahr</v>
      </c>
      <c r="F615" s="242" t="str">
        <f t="shared" si="189"/>
        <v>tion</v>
      </c>
      <c r="G615" s="243"/>
      <c r="H615" s="26" t="str">
        <f t="shared" ref="H615:T615" si="194">H565</f>
        <v/>
      </c>
      <c r="I615" s="26" t="str">
        <f t="shared" si="194"/>
        <v/>
      </c>
      <c r="J615" s="26" t="str">
        <f t="shared" si="194"/>
        <v/>
      </c>
      <c r="K615" s="26" t="str">
        <f t="shared" si="194"/>
        <v/>
      </c>
      <c r="L615" s="26" t="str">
        <f t="shared" si="194"/>
        <v/>
      </c>
      <c r="M615" s="26" t="str">
        <f t="shared" si="194"/>
        <v/>
      </c>
      <c r="N615" s="26" t="str">
        <f t="shared" si="194"/>
        <v/>
      </c>
      <c r="O615" s="26" t="str">
        <f t="shared" si="194"/>
        <v/>
      </c>
      <c r="P615" s="26" t="str">
        <f t="shared" si="194"/>
        <v/>
      </c>
      <c r="Q615" s="26" t="str">
        <f t="shared" si="194"/>
        <v/>
      </c>
      <c r="R615" s="26" t="str">
        <f t="shared" si="194"/>
        <v/>
      </c>
      <c r="S615" s="26" t="str">
        <f t="shared" si="194"/>
        <v/>
      </c>
      <c r="T615" s="26" t="str">
        <f t="shared" si="194"/>
        <v>kosten</v>
      </c>
    </row>
    <row r="616" spans="1:20" ht="9.75" customHeight="1" x14ac:dyDescent="0.2">
      <c r="A616" s="26" t="str">
        <f t="shared" si="190"/>
        <v/>
      </c>
      <c r="B616" s="26" t="str">
        <f t="shared" si="190"/>
        <v/>
      </c>
      <c r="C616" s="246"/>
      <c r="D616" s="246"/>
      <c r="E616" s="26" t="str">
        <f t="shared" si="189"/>
        <v/>
      </c>
      <c r="F616" s="242" t="str">
        <f t="shared" si="189"/>
        <v/>
      </c>
      <c r="G616" s="243"/>
      <c r="H616" s="26" t="str">
        <f t="shared" ref="H616:T616" si="195">H566</f>
        <v/>
      </c>
      <c r="I616" s="26" t="str">
        <f t="shared" si="195"/>
        <v/>
      </c>
      <c r="J616" s="26" t="str">
        <f t="shared" si="195"/>
        <v/>
      </c>
      <c r="K616" s="26" t="str">
        <f t="shared" si="195"/>
        <v/>
      </c>
      <c r="L616" s="26" t="str">
        <f t="shared" si="195"/>
        <v/>
      </c>
      <c r="M616" s="26" t="str">
        <f t="shared" si="195"/>
        <v/>
      </c>
      <c r="N616" s="26" t="str">
        <f t="shared" si="195"/>
        <v/>
      </c>
      <c r="O616" s="26" t="str">
        <f t="shared" si="195"/>
        <v/>
      </c>
      <c r="P616" s="26" t="str">
        <f t="shared" si="195"/>
        <v/>
      </c>
      <c r="Q616" s="26" t="str">
        <f t="shared" si="195"/>
        <v/>
      </c>
      <c r="R616" s="26" t="str">
        <f t="shared" si="195"/>
        <v/>
      </c>
      <c r="S616" s="26" t="str">
        <f t="shared" si="195"/>
        <v/>
      </c>
      <c r="T616" s="26" t="str">
        <f t="shared" si="195"/>
        <v>(lt. Spalte 3)</v>
      </c>
    </row>
    <row r="617" spans="1:20" ht="9.75" customHeight="1" x14ac:dyDescent="0.2">
      <c r="A617" s="26" t="str">
        <f t="shared" si="190"/>
        <v/>
      </c>
      <c r="B617" s="26" t="str">
        <f t="shared" si="190"/>
        <v/>
      </c>
      <c r="C617" s="246"/>
      <c r="D617" s="246"/>
      <c r="E617" s="26" t="str">
        <f t="shared" si="189"/>
        <v/>
      </c>
      <c r="F617" s="173" t="str">
        <f>IF(AND(COUNTA(H620:H647),COUNTA(I620:I647)),IF(L648=0,"Hier die Anzahl eintagen!",""),"")</f>
        <v/>
      </c>
      <c r="G617" s="174"/>
      <c r="H617" s="26"/>
      <c r="I617" s="26" t="str">
        <f t="shared" ref="I617:T617" si="196">I567</f>
        <v/>
      </c>
      <c r="J617" s="26" t="str">
        <f t="shared" si="196"/>
        <v/>
      </c>
      <c r="K617" s="26" t="str">
        <f t="shared" si="196"/>
        <v/>
      </c>
      <c r="L617" s="26" t="str">
        <f t="shared" si="196"/>
        <v/>
      </c>
      <c r="M617" s="26" t="str">
        <f t="shared" si="196"/>
        <v/>
      </c>
      <c r="N617" s="26" t="str">
        <f t="shared" si="196"/>
        <v/>
      </c>
      <c r="O617" s="26" t="str">
        <f t="shared" si="196"/>
        <v/>
      </c>
      <c r="P617" s="26" t="str">
        <f t="shared" si="196"/>
        <v/>
      </c>
      <c r="Q617" s="26" t="str">
        <f t="shared" si="196"/>
        <v/>
      </c>
      <c r="R617" s="26" t="str">
        <f t="shared" si="196"/>
        <v/>
      </c>
      <c r="S617" s="26" t="str">
        <f t="shared" si="196"/>
        <v/>
      </c>
      <c r="T617" s="26" t="str">
        <f t="shared" si="196"/>
        <v/>
      </c>
    </row>
    <row r="618" spans="1:20" ht="9.75" customHeight="1" x14ac:dyDescent="0.2">
      <c r="A618" s="27" t="str">
        <f t="shared" si="190"/>
        <v/>
      </c>
      <c r="B618" s="27" t="str">
        <f t="shared" si="190"/>
        <v/>
      </c>
      <c r="C618" s="247"/>
      <c r="D618" s="247"/>
      <c r="E618" s="27" t="str">
        <f t="shared" si="189"/>
        <v/>
      </c>
      <c r="F618" s="176"/>
      <c r="G618" s="177" t="str">
        <f>G568</f>
        <v/>
      </c>
      <c r="H618" s="27" t="str">
        <f t="shared" ref="H618:T618" si="197">H568</f>
        <v/>
      </c>
      <c r="I618" s="27" t="str">
        <f t="shared" si="197"/>
        <v>€</v>
      </c>
      <c r="J618" s="27" t="str">
        <f t="shared" si="197"/>
        <v/>
      </c>
      <c r="K618" s="27" t="str">
        <f t="shared" si="197"/>
        <v>€</v>
      </c>
      <c r="L618" s="27" t="str">
        <f t="shared" si="197"/>
        <v>€</v>
      </c>
      <c r="M618" s="27" t="str">
        <f t="shared" si="197"/>
        <v>€</v>
      </c>
      <c r="N618" s="27" t="str">
        <f t="shared" si="197"/>
        <v>€</v>
      </c>
      <c r="O618" s="27" t="str">
        <f t="shared" si="197"/>
        <v>€</v>
      </c>
      <c r="P618" s="27" t="str">
        <f t="shared" si="197"/>
        <v>€</v>
      </c>
      <c r="Q618" s="27" t="str">
        <f t="shared" si="197"/>
        <v>€</v>
      </c>
      <c r="R618" s="27" t="str">
        <f t="shared" si="197"/>
        <v>€</v>
      </c>
      <c r="S618" s="27" t="str">
        <f t="shared" si="197"/>
        <v>€</v>
      </c>
      <c r="T618" s="27" t="str">
        <f t="shared" si="197"/>
        <v>€</v>
      </c>
    </row>
    <row r="619" spans="1:20" ht="9.75" customHeight="1" x14ac:dyDescent="0.2">
      <c r="A619" s="18">
        <f t="shared" si="190"/>
        <v>1</v>
      </c>
      <c r="B619" s="18">
        <f t="shared" si="190"/>
        <v>2</v>
      </c>
      <c r="C619" s="235" t="str">
        <f>C569</f>
        <v/>
      </c>
      <c r="D619" s="235"/>
      <c r="E619" s="18">
        <f t="shared" si="189"/>
        <v>3</v>
      </c>
      <c r="F619" s="236">
        <f t="shared" si="189"/>
        <v>4</v>
      </c>
      <c r="G619" s="237"/>
      <c r="H619" s="18">
        <f t="shared" ref="H619:T619" si="198">H569</f>
        <v>5</v>
      </c>
      <c r="I619" s="18">
        <f t="shared" si="198"/>
        <v>6</v>
      </c>
      <c r="J619" s="18" t="str">
        <f t="shared" si="198"/>
        <v/>
      </c>
      <c r="K619" s="18" t="str">
        <f t="shared" si="198"/>
        <v/>
      </c>
      <c r="L619" s="18">
        <f t="shared" si="198"/>
        <v>7</v>
      </c>
      <c r="M619" s="18" t="str">
        <f t="shared" si="198"/>
        <v/>
      </c>
      <c r="N619" s="18" t="str">
        <f t="shared" si="198"/>
        <v/>
      </c>
      <c r="O619" s="18" t="str">
        <f t="shared" si="198"/>
        <v/>
      </c>
      <c r="P619" s="18" t="str">
        <f t="shared" si="198"/>
        <v/>
      </c>
      <c r="Q619" s="18" t="str">
        <f t="shared" si="198"/>
        <v/>
      </c>
      <c r="R619" s="18" t="str">
        <f t="shared" si="198"/>
        <v/>
      </c>
      <c r="S619" s="18" t="str">
        <f t="shared" si="198"/>
        <v/>
      </c>
      <c r="T619" s="18">
        <f t="shared" si="198"/>
        <v>8</v>
      </c>
    </row>
    <row r="620" spans="1:20" ht="9.75" customHeight="1" x14ac:dyDescent="0.2">
      <c r="A620" s="28"/>
      <c r="B620" s="51"/>
      <c r="C620" s="156"/>
      <c r="D620" s="78" t="str">
        <f>IF($Y$3="ja",UPPER(C620),"O")</f>
        <v>O</v>
      </c>
      <c r="E620" s="23"/>
      <c r="F620" s="155"/>
      <c r="G620" s="184"/>
      <c r="H620" s="39"/>
      <c r="I620" s="39"/>
      <c r="J620" s="23"/>
      <c r="K620" s="37"/>
      <c r="L620" s="38">
        <f>IF(OR(D620="",F620=""),0,IFERROR(ROUNDDOWN(H620*I620,2),0))</f>
        <v>0</v>
      </c>
      <c r="M620" s="38">
        <f>ROUNDDOWN($Y$6*$L620,2)</f>
        <v>0</v>
      </c>
      <c r="N620" s="38"/>
      <c r="O620" s="38"/>
      <c r="P620" s="38"/>
      <c r="Q620" s="38"/>
      <c r="R620" s="37"/>
      <c r="S620" s="37"/>
      <c r="T620" s="37"/>
    </row>
    <row r="621" spans="1:20" ht="9.75" customHeight="1" x14ac:dyDescent="0.2">
      <c r="A621" s="29"/>
      <c r="B621" s="52"/>
      <c r="C621" s="157"/>
      <c r="D621" s="79" t="str">
        <f t="shared" ref="D621:D647" si="199">IF($Y$3="ja",IF(UPPER(C621)="",D620,UPPER(C621)),"O")</f>
        <v>O</v>
      </c>
      <c r="E621" s="58" t="str">
        <f>IF(A606=A556,"Übertrag","")</f>
        <v>Übertrag</v>
      </c>
      <c r="F621" s="155"/>
      <c r="G621" s="184"/>
      <c r="H621" s="39"/>
      <c r="I621" s="39"/>
      <c r="J621" s="24"/>
      <c r="K621" s="39">
        <f>IF(E621="Übertrag",IF(K598=0,0,K598),0)</f>
        <v>0</v>
      </c>
      <c r="L621" s="38">
        <f>IF(E621="Übertrag",IF(L598=0,0,L598),IF(OR(D621="",F621=""),0,IFERROR(ROUNDDOWN(H621*I621,2),0)))</f>
        <v>0</v>
      </c>
      <c r="M621" s="39">
        <f>IF(E621="Übertrag",IF(M598=0,0,M598),ROUNDDOWN($Y$6*$L621,2))</f>
        <v>0</v>
      </c>
      <c r="N621" s="39">
        <f>IF(E621="Übertrag",IF(N598=0,0,N598),0)</f>
        <v>0</v>
      </c>
      <c r="O621" s="39">
        <f>IF(E621="Übertrag",IF(O598=0,0,O598),0)</f>
        <v>0</v>
      </c>
      <c r="P621" s="39">
        <f>IF(E621="Übertrag",IF(P598=0,0,P598),0)</f>
        <v>0</v>
      </c>
      <c r="Q621" s="39">
        <f>IF(E621="Übertrag",IF(Q598=0,0,Q598),0)</f>
        <v>0</v>
      </c>
      <c r="R621" s="39">
        <f>IF(E621="Übertrag",IF(R598=0,0,R598),0)</f>
        <v>0</v>
      </c>
      <c r="S621" s="39">
        <f>IF(E621="Übertrag",IF(S598=0,0,S598),0)</f>
        <v>0</v>
      </c>
      <c r="T621" s="39">
        <f>IF(E621="Übertrag",IF(T598=0,0,T598),0)</f>
        <v>0</v>
      </c>
    </row>
    <row r="622" spans="1:20" ht="9.75" customHeight="1" x14ac:dyDescent="0.2">
      <c r="A622" s="29"/>
      <c r="B622" s="52"/>
      <c r="C622" s="157"/>
      <c r="D622" s="79" t="str">
        <f t="shared" si="199"/>
        <v>O</v>
      </c>
      <c r="E622" s="24"/>
      <c r="F622" s="155"/>
      <c r="G622" s="184"/>
      <c r="H622" s="39"/>
      <c r="I622" s="39"/>
      <c r="J622" s="24"/>
      <c r="K622" s="39"/>
      <c r="L622" s="38">
        <f t="shared" ref="L622:L647" si="200">IF(OR(D622="",F622=""),0,IFERROR(ROUNDDOWN(H622*I622,2),0))</f>
        <v>0</v>
      </c>
      <c r="M622" s="38">
        <f t="shared" ref="M622:M647" si="201">ROUNDDOWN($Y$6*$L622,2)</f>
        <v>0</v>
      </c>
      <c r="N622" s="38"/>
      <c r="O622" s="38"/>
      <c r="P622" s="38"/>
      <c r="Q622" s="38"/>
      <c r="R622" s="39"/>
      <c r="S622" s="39"/>
      <c r="T622" s="39"/>
    </row>
    <row r="623" spans="1:20" ht="9.75" customHeight="1" x14ac:dyDescent="0.2">
      <c r="A623" s="29"/>
      <c r="B623" s="52"/>
      <c r="C623" s="157"/>
      <c r="D623" s="79" t="str">
        <f t="shared" si="199"/>
        <v>O</v>
      </c>
      <c r="E623" s="24"/>
      <c r="F623" s="155"/>
      <c r="G623" s="184"/>
      <c r="H623" s="39"/>
      <c r="I623" s="39"/>
      <c r="J623" s="24"/>
      <c r="K623" s="39"/>
      <c r="L623" s="38">
        <f t="shared" si="200"/>
        <v>0</v>
      </c>
      <c r="M623" s="38">
        <f t="shared" si="201"/>
        <v>0</v>
      </c>
      <c r="N623" s="38"/>
      <c r="O623" s="38"/>
      <c r="P623" s="38"/>
      <c r="Q623" s="38"/>
      <c r="R623" s="39"/>
      <c r="S623" s="39"/>
      <c r="T623" s="39"/>
    </row>
    <row r="624" spans="1:20" ht="9.75" customHeight="1" x14ac:dyDescent="0.2">
      <c r="A624" s="29"/>
      <c r="B624" s="52"/>
      <c r="C624" s="157"/>
      <c r="D624" s="79" t="str">
        <f t="shared" si="199"/>
        <v>O</v>
      </c>
      <c r="E624" s="24"/>
      <c r="F624" s="155"/>
      <c r="G624" s="184"/>
      <c r="H624" s="39"/>
      <c r="I624" s="39"/>
      <c r="J624" s="24"/>
      <c r="K624" s="39"/>
      <c r="L624" s="38">
        <f t="shared" si="200"/>
        <v>0</v>
      </c>
      <c r="M624" s="38">
        <f t="shared" si="201"/>
        <v>0</v>
      </c>
      <c r="N624" s="38"/>
      <c r="O624" s="38"/>
      <c r="P624" s="38"/>
      <c r="Q624" s="38"/>
      <c r="R624" s="39"/>
      <c r="S624" s="39"/>
      <c r="T624" s="39"/>
    </row>
    <row r="625" spans="1:20" ht="9.75" customHeight="1" x14ac:dyDescent="0.2">
      <c r="A625" s="29"/>
      <c r="B625" s="52"/>
      <c r="C625" s="157"/>
      <c r="D625" s="79" t="str">
        <f t="shared" si="199"/>
        <v>O</v>
      </c>
      <c r="E625" s="24"/>
      <c r="F625" s="155"/>
      <c r="G625" s="184"/>
      <c r="H625" s="39"/>
      <c r="I625" s="39"/>
      <c r="J625" s="24"/>
      <c r="K625" s="39"/>
      <c r="L625" s="38">
        <f t="shared" si="200"/>
        <v>0</v>
      </c>
      <c r="M625" s="38">
        <f t="shared" si="201"/>
        <v>0</v>
      </c>
      <c r="N625" s="38"/>
      <c r="O625" s="38"/>
      <c r="P625" s="38"/>
      <c r="Q625" s="38"/>
      <c r="R625" s="39"/>
      <c r="S625" s="39"/>
      <c r="T625" s="39"/>
    </row>
    <row r="626" spans="1:20" ht="9.75" customHeight="1" x14ac:dyDescent="0.2">
      <c r="A626" s="29"/>
      <c r="B626" s="52"/>
      <c r="C626" s="157"/>
      <c r="D626" s="79" t="str">
        <f t="shared" si="199"/>
        <v>O</v>
      </c>
      <c r="E626" s="24"/>
      <c r="F626" s="155"/>
      <c r="G626" s="184"/>
      <c r="H626" s="39"/>
      <c r="I626" s="39"/>
      <c r="J626" s="24"/>
      <c r="K626" s="39"/>
      <c r="L626" s="38">
        <f t="shared" si="200"/>
        <v>0</v>
      </c>
      <c r="M626" s="38">
        <f t="shared" si="201"/>
        <v>0</v>
      </c>
      <c r="N626" s="38"/>
      <c r="O626" s="38"/>
      <c r="P626" s="38"/>
      <c r="Q626" s="38"/>
      <c r="R626" s="39"/>
      <c r="S626" s="39"/>
      <c r="T626" s="39"/>
    </row>
    <row r="627" spans="1:20" ht="9.75" customHeight="1" x14ac:dyDescent="0.2">
      <c r="A627" s="29"/>
      <c r="B627" s="52"/>
      <c r="C627" s="157"/>
      <c r="D627" s="79" t="str">
        <f t="shared" si="199"/>
        <v>O</v>
      </c>
      <c r="E627" s="24"/>
      <c r="F627" s="155"/>
      <c r="G627" s="184"/>
      <c r="H627" s="39"/>
      <c r="I627" s="39"/>
      <c r="J627" s="24"/>
      <c r="K627" s="39"/>
      <c r="L627" s="38">
        <f t="shared" si="200"/>
        <v>0</v>
      </c>
      <c r="M627" s="38">
        <f t="shared" si="201"/>
        <v>0</v>
      </c>
      <c r="N627" s="38"/>
      <c r="O627" s="38"/>
      <c r="P627" s="38"/>
      <c r="Q627" s="38"/>
      <c r="R627" s="39"/>
      <c r="S627" s="39"/>
      <c r="T627" s="39"/>
    </row>
    <row r="628" spans="1:20" ht="9.75" customHeight="1" x14ac:dyDescent="0.2">
      <c r="A628" s="29"/>
      <c r="B628" s="52"/>
      <c r="C628" s="157"/>
      <c r="D628" s="79" t="str">
        <f t="shared" si="199"/>
        <v>O</v>
      </c>
      <c r="E628" s="24"/>
      <c r="F628" s="155"/>
      <c r="G628" s="184"/>
      <c r="H628" s="39"/>
      <c r="I628" s="39"/>
      <c r="J628" s="24"/>
      <c r="K628" s="39"/>
      <c r="L628" s="38">
        <f t="shared" si="200"/>
        <v>0</v>
      </c>
      <c r="M628" s="38">
        <f t="shared" si="201"/>
        <v>0</v>
      </c>
      <c r="N628" s="38"/>
      <c r="O628" s="38"/>
      <c r="P628" s="38"/>
      <c r="Q628" s="38"/>
      <c r="R628" s="39"/>
      <c r="S628" s="39"/>
      <c r="T628" s="39"/>
    </row>
    <row r="629" spans="1:20" ht="9.75" customHeight="1" x14ac:dyDescent="0.2">
      <c r="A629" s="29"/>
      <c r="B629" s="52"/>
      <c r="C629" s="157"/>
      <c r="D629" s="79" t="str">
        <f t="shared" si="199"/>
        <v>O</v>
      </c>
      <c r="E629" s="24"/>
      <c r="F629" s="155"/>
      <c r="G629" s="184"/>
      <c r="H629" s="39"/>
      <c r="I629" s="39"/>
      <c r="J629" s="24"/>
      <c r="K629" s="39"/>
      <c r="L629" s="38">
        <f t="shared" si="200"/>
        <v>0</v>
      </c>
      <c r="M629" s="38">
        <f t="shared" si="201"/>
        <v>0</v>
      </c>
      <c r="N629" s="38"/>
      <c r="O629" s="38"/>
      <c r="P629" s="38"/>
      <c r="Q629" s="38"/>
      <c r="R629" s="39"/>
      <c r="S629" s="39"/>
      <c r="T629" s="39"/>
    </row>
    <row r="630" spans="1:20" ht="9.75" customHeight="1" x14ac:dyDescent="0.2">
      <c r="A630" s="29"/>
      <c r="B630" s="52"/>
      <c r="C630" s="157"/>
      <c r="D630" s="79" t="str">
        <f t="shared" si="199"/>
        <v>O</v>
      </c>
      <c r="E630" s="24"/>
      <c r="F630" s="155"/>
      <c r="G630" s="184"/>
      <c r="H630" s="39"/>
      <c r="I630" s="39"/>
      <c r="J630" s="24"/>
      <c r="K630" s="39"/>
      <c r="L630" s="38">
        <f t="shared" si="200"/>
        <v>0</v>
      </c>
      <c r="M630" s="38">
        <f t="shared" si="201"/>
        <v>0</v>
      </c>
      <c r="N630" s="38"/>
      <c r="O630" s="38"/>
      <c r="P630" s="38"/>
      <c r="Q630" s="38"/>
      <c r="R630" s="39"/>
      <c r="S630" s="39"/>
      <c r="T630" s="39"/>
    </row>
    <row r="631" spans="1:20" ht="9.75" customHeight="1" x14ac:dyDescent="0.2">
      <c r="A631" s="29"/>
      <c r="B631" s="52"/>
      <c r="C631" s="157"/>
      <c r="D631" s="79" t="str">
        <f t="shared" si="199"/>
        <v>O</v>
      </c>
      <c r="E631" s="24"/>
      <c r="F631" s="155"/>
      <c r="G631" s="184"/>
      <c r="H631" s="39"/>
      <c r="I631" s="39"/>
      <c r="J631" s="24"/>
      <c r="K631" s="39"/>
      <c r="L631" s="38">
        <f t="shared" si="200"/>
        <v>0</v>
      </c>
      <c r="M631" s="38">
        <f t="shared" si="201"/>
        <v>0</v>
      </c>
      <c r="N631" s="38"/>
      <c r="O631" s="38"/>
      <c r="P631" s="38"/>
      <c r="Q631" s="38"/>
      <c r="R631" s="39"/>
      <c r="S631" s="39"/>
      <c r="T631" s="39"/>
    </row>
    <row r="632" spans="1:20" ht="9.75" customHeight="1" x14ac:dyDescent="0.2">
      <c r="A632" s="29"/>
      <c r="B632" s="52"/>
      <c r="C632" s="157"/>
      <c r="D632" s="79" t="str">
        <f t="shared" si="199"/>
        <v>O</v>
      </c>
      <c r="E632" s="24"/>
      <c r="F632" s="155"/>
      <c r="G632" s="184"/>
      <c r="H632" s="39"/>
      <c r="I632" s="39"/>
      <c r="J632" s="24"/>
      <c r="K632" s="39"/>
      <c r="L632" s="38">
        <f t="shared" si="200"/>
        <v>0</v>
      </c>
      <c r="M632" s="38">
        <f t="shared" si="201"/>
        <v>0</v>
      </c>
      <c r="N632" s="38"/>
      <c r="O632" s="38"/>
      <c r="P632" s="38"/>
      <c r="Q632" s="38"/>
      <c r="R632" s="39"/>
      <c r="S632" s="39"/>
      <c r="T632" s="39"/>
    </row>
    <row r="633" spans="1:20" ht="9.75" customHeight="1" x14ac:dyDescent="0.2">
      <c r="A633" s="29"/>
      <c r="B633" s="52"/>
      <c r="C633" s="157"/>
      <c r="D633" s="79" t="str">
        <f t="shared" si="199"/>
        <v>O</v>
      </c>
      <c r="E633" s="24"/>
      <c r="F633" s="155"/>
      <c r="G633" s="184"/>
      <c r="H633" s="39"/>
      <c r="I633" s="39"/>
      <c r="J633" s="24"/>
      <c r="K633" s="39"/>
      <c r="L633" s="38">
        <f t="shared" si="200"/>
        <v>0</v>
      </c>
      <c r="M633" s="38">
        <f t="shared" si="201"/>
        <v>0</v>
      </c>
      <c r="N633" s="38"/>
      <c r="O633" s="38"/>
      <c r="P633" s="38"/>
      <c r="Q633" s="38"/>
      <c r="R633" s="39"/>
      <c r="S633" s="39"/>
      <c r="T633" s="39"/>
    </row>
    <row r="634" spans="1:20" ht="9.75" customHeight="1" x14ac:dyDescent="0.2">
      <c r="A634" s="29"/>
      <c r="B634" s="52"/>
      <c r="C634" s="157"/>
      <c r="D634" s="79" t="str">
        <f t="shared" si="199"/>
        <v>O</v>
      </c>
      <c r="E634" s="24"/>
      <c r="F634" s="155"/>
      <c r="G634" s="184"/>
      <c r="H634" s="39"/>
      <c r="I634" s="39"/>
      <c r="J634" s="24"/>
      <c r="K634" s="39"/>
      <c r="L634" s="38">
        <f t="shared" si="200"/>
        <v>0</v>
      </c>
      <c r="M634" s="38">
        <f t="shared" si="201"/>
        <v>0</v>
      </c>
      <c r="N634" s="38"/>
      <c r="O634" s="38"/>
      <c r="P634" s="38"/>
      <c r="Q634" s="38"/>
      <c r="R634" s="39"/>
      <c r="S634" s="39"/>
      <c r="T634" s="39"/>
    </row>
    <row r="635" spans="1:20" ht="9.75" customHeight="1" x14ac:dyDescent="0.2">
      <c r="A635" s="29"/>
      <c r="B635" s="52"/>
      <c r="C635" s="157"/>
      <c r="D635" s="79" t="str">
        <f t="shared" si="199"/>
        <v>O</v>
      </c>
      <c r="E635" s="24"/>
      <c r="F635" s="155"/>
      <c r="G635" s="184"/>
      <c r="H635" s="39"/>
      <c r="I635" s="39"/>
      <c r="J635" s="24"/>
      <c r="K635" s="39"/>
      <c r="L635" s="38">
        <f t="shared" si="200"/>
        <v>0</v>
      </c>
      <c r="M635" s="38">
        <f t="shared" si="201"/>
        <v>0</v>
      </c>
      <c r="N635" s="38"/>
      <c r="O635" s="38"/>
      <c r="P635" s="38"/>
      <c r="Q635" s="38"/>
      <c r="R635" s="39"/>
      <c r="S635" s="39"/>
      <c r="T635" s="39"/>
    </row>
    <row r="636" spans="1:20" ht="9.75" customHeight="1" x14ac:dyDescent="0.2">
      <c r="A636" s="29"/>
      <c r="B636" s="52"/>
      <c r="C636" s="157"/>
      <c r="D636" s="79" t="str">
        <f t="shared" si="199"/>
        <v>O</v>
      </c>
      <c r="E636" s="24"/>
      <c r="F636" s="155"/>
      <c r="G636" s="184"/>
      <c r="H636" s="39"/>
      <c r="I636" s="39"/>
      <c r="J636" s="24"/>
      <c r="K636" s="39"/>
      <c r="L636" s="38">
        <f t="shared" si="200"/>
        <v>0</v>
      </c>
      <c r="M636" s="38">
        <f t="shared" si="201"/>
        <v>0</v>
      </c>
      <c r="N636" s="38"/>
      <c r="O636" s="38"/>
      <c r="P636" s="38"/>
      <c r="Q636" s="38"/>
      <c r="R636" s="39"/>
      <c r="S636" s="39"/>
      <c r="T636" s="39"/>
    </row>
    <row r="637" spans="1:20" ht="9.75" customHeight="1" x14ac:dyDescent="0.2">
      <c r="A637" s="29"/>
      <c r="B637" s="52"/>
      <c r="C637" s="157"/>
      <c r="D637" s="79" t="str">
        <f t="shared" si="199"/>
        <v>O</v>
      </c>
      <c r="E637" s="24"/>
      <c r="F637" s="155"/>
      <c r="G637" s="184"/>
      <c r="H637" s="39"/>
      <c r="I637" s="39"/>
      <c r="J637" s="24"/>
      <c r="K637" s="39"/>
      <c r="L637" s="38">
        <f t="shared" si="200"/>
        <v>0</v>
      </c>
      <c r="M637" s="38">
        <f t="shared" si="201"/>
        <v>0</v>
      </c>
      <c r="N637" s="38"/>
      <c r="O637" s="38"/>
      <c r="P637" s="38"/>
      <c r="Q637" s="38"/>
      <c r="R637" s="39"/>
      <c r="S637" s="39"/>
      <c r="T637" s="39"/>
    </row>
    <row r="638" spans="1:20" ht="9.75" customHeight="1" x14ac:dyDescent="0.2">
      <c r="A638" s="29"/>
      <c r="B638" s="52"/>
      <c r="C638" s="157"/>
      <c r="D638" s="79" t="str">
        <f t="shared" si="199"/>
        <v>O</v>
      </c>
      <c r="E638" s="24"/>
      <c r="F638" s="155"/>
      <c r="G638" s="184"/>
      <c r="H638" s="39"/>
      <c r="I638" s="39"/>
      <c r="J638" s="24"/>
      <c r="K638" s="39"/>
      <c r="L638" s="38">
        <f t="shared" si="200"/>
        <v>0</v>
      </c>
      <c r="M638" s="38">
        <f t="shared" si="201"/>
        <v>0</v>
      </c>
      <c r="N638" s="38"/>
      <c r="O638" s="38"/>
      <c r="P638" s="38"/>
      <c r="Q638" s="38"/>
      <c r="R638" s="39"/>
      <c r="S638" s="39"/>
      <c r="T638" s="39"/>
    </row>
    <row r="639" spans="1:20" ht="9.75" customHeight="1" x14ac:dyDescent="0.2">
      <c r="A639" s="29"/>
      <c r="B639" s="52"/>
      <c r="C639" s="157"/>
      <c r="D639" s="79" t="str">
        <f t="shared" si="199"/>
        <v>O</v>
      </c>
      <c r="E639" s="24"/>
      <c r="F639" s="155"/>
      <c r="G639" s="184"/>
      <c r="H639" s="39"/>
      <c r="I639" s="39"/>
      <c r="J639" s="24"/>
      <c r="K639" s="39"/>
      <c r="L639" s="38">
        <f t="shared" si="200"/>
        <v>0</v>
      </c>
      <c r="M639" s="38">
        <f t="shared" si="201"/>
        <v>0</v>
      </c>
      <c r="N639" s="38"/>
      <c r="O639" s="38"/>
      <c r="P639" s="38"/>
      <c r="Q639" s="38"/>
      <c r="R639" s="39"/>
      <c r="S639" s="39"/>
      <c r="T639" s="39"/>
    </row>
    <row r="640" spans="1:20" ht="9.75" customHeight="1" x14ac:dyDescent="0.2">
      <c r="A640" s="29"/>
      <c r="B640" s="52"/>
      <c r="C640" s="157"/>
      <c r="D640" s="79" t="str">
        <f t="shared" si="199"/>
        <v>O</v>
      </c>
      <c r="E640" s="24"/>
      <c r="F640" s="155"/>
      <c r="G640" s="184"/>
      <c r="H640" s="39"/>
      <c r="I640" s="39"/>
      <c r="J640" s="24"/>
      <c r="K640" s="39"/>
      <c r="L640" s="38">
        <f t="shared" si="200"/>
        <v>0</v>
      </c>
      <c r="M640" s="38">
        <f t="shared" si="201"/>
        <v>0</v>
      </c>
      <c r="N640" s="38"/>
      <c r="O640" s="38"/>
      <c r="P640" s="38"/>
      <c r="Q640" s="38"/>
      <c r="R640" s="39"/>
      <c r="S640" s="39"/>
      <c r="T640" s="39"/>
    </row>
    <row r="641" spans="1:24" ht="9.75" customHeight="1" x14ac:dyDescent="0.2">
      <c r="A641" s="29"/>
      <c r="B641" s="52"/>
      <c r="C641" s="157"/>
      <c r="D641" s="79" t="str">
        <f t="shared" si="199"/>
        <v>O</v>
      </c>
      <c r="E641" s="24"/>
      <c r="F641" s="155"/>
      <c r="G641" s="184"/>
      <c r="H641" s="39"/>
      <c r="I641" s="39"/>
      <c r="J641" s="24"/>
      <c r="K641" s="39"/>
      <c r="L641" s="38">
        <f t="shared" si="200"/>
        <v>0</v>
      </c>
      <c r="M641" s="38">
        <f t="shared" si="201"/>
        <v>0</v>
      </c>
      <c r="N641" s="38"/>
      <c r="O641" s="38"/>
      <c r="P641" s="38"/>
      <c r="Q641" s="38"/>
      <c r="R641" s="39"/>
      <c r="S641" s="39"/>
      <c r="T641" s="39"/>
    </row>
    <row r="642" spans="1:24" ht="9.75" customHeight="1" x14ac:dyDescent="0.2">
      <c r="A642" s="29"/>
      <c r="B642" s="52"/>
      <c r="C642" s="157"/>
      <c r="D642" s="79" t="str">
        <f t="shared" si="199"/>
        <v>O</v>
      </c>
      <c r="E642" s="24"/>
      <c r="F642" s="155"/>
      <c r="G642" s="184"/>
      <c r="H642" s="39"/>
      <c r="I642" s="39"/>
      <c r="J642" s="24"/>
      <c r="K642" s="39"/>
      <c r="L642" s="38">
        <f t="shared" si="200"/>
        <v>0</v>
      </c>
      <c r="M642" s="38">
        <f t="shared" si="201"/>
        <v>0</v>
      </c>
      <c r="N642" s="38"/>
      <c r="O642" s="38"/>
      <c r="P642" s="38"/>
      <c r="Q642" s="38"/>
      <c r="R642" s="39"/>
      <c r="S642" s="39"/>
      <c r="T642" s="39"/>
    </row>
    <row r="643" spans="1:24" ht="9.75" customHeight="1" x14ac:dyDescent="0.2">
      <c r="A643" s="29"/>
      <c r="B643" s="52"/>
      <c r="C643" s="157"/>
      <c r="D643" s="79" t="str">
        <f t="shared" si="199"/>
        <v>O</v>
      </c>
      <c r="E643" s="24"/>
      <c r="F643" s="155"/>
      <c r="G643" s="184"/>
      <c r="H643" s="39"/>
      <c r="I643" s="39"/>
      <c r="J643" s="24"/>
      <c r="K643" s="39"/>
      <c r="L643" s="38">
        <f t="shared" si="200"/>
        <v>0</v>
      </c>
      <c r="M643" s="38">
        <f t="shared" si="201"/>
        <v>0</v>
      </c>
      <c r="N643" s="38"/>
      <c r="O643" s="38"/>
      <c r="P643" s="38"/>
      <c r="Q643" s="38"/>
      <c r="R643" s="39"/>
      <c r="S643" s="39"/>
      <c r="T643" s="39"/>
    </row>
    <row r="644" spans="1:24" ht="9.75" customHeight="1" x14ac:dyDescent="0.2">
      <c r="A644" s="29"/>
      <c r="B644" s="52"/>
      <c r="C644" s="157"/>
      <c r="D644" s="79" t="str">
        <f t="shared" si="199"/>
        <v>O</v>
      </c>
      <c r="E644" s="24"/>
      <c r="F644" s="155"/>
      <c r="G644" s="184"/>
      <c r="H644" s="39"/>
      <c r="I644" s="39"/>
      <c r="J644" s="24"/>
      <c r="K644" s="39"/>
      <c r="L644" s="38">
        <f t="shared" si="200"/>
        <v>0</v>
      </c>
      <c r="M644" s="38">
        <f t="shared" si="201"/>
        <v>0</v>
      </c>
      <c r="N644" s="38"/>
      <c r="O644" s="38"/>
      <c r="P644" s="38"/>
      <c r="Q644" s="38"/>
      <c r="R644" s="39"/>
      <c r="S644" s="39"/>
      <c r="T644" s="39"/>
    </row>
    <row r="645" spans="1:24" ht="9.75" customHeight="1" x14ac:dyDescent="0.2">
      <c r="A645" s="29"/>
      <c r="B645" s="52"/>
      <c r="C645" s="157"/>
      <c r="D645" s="79" t="str">
        <f t="shared" si="199"/>
        <v>O</v>
      </c>
      <c r="E645" s="24"/>
      <c r="F645" s="155"/>
      <c r="G645" s="184"/>
      <c r="H645" s="39"/>
      <c r="I645" s="39"/>
      <c r="J645" s="24"/>
      <c r="K645" s="39"/>
      <c r="L645" s="38">
        <f t="shared" si="200"/>
        <v>0</v>
      </c>
      <c r="M645" s="38">
        <f t="shared" si="201"/>
        <v>0</v>
      </c>
      <c r="N645" s="38"/>
      <c r="O645" s="38"/>
      <c r="P645" s="38"/>
      <c r="Q645" s="38"/>
      <c r="R645" s="39"/>
      <c r="S645" s="39"/>
      <c r="T645" s="39"/>
    </row>
    <row r="646" spans="1:24" ht="9.75" customHeight="1" x14ac:dyDescent="0.2">
      <c r="A646" s="29"/>
      <c r="B646" s="52"/>
      <c r="C646" s="157"/>
      <c r="D646" s="79" t="str">
        <f t="shared" si="199"/>
        <v>O</v>
      </c>
      <c r="E646" s="24"/>
      <c r="F646" s="155"/>
      <c r="G646" s="184"/>
      <c r="H646" s="39"/>
      <c r="I646" s="39"/>
      <c r="J646" s="24"/>
      <c r="K646" s="39"/>
      <c r="L646" s="38">
        <f t="shared" si="200"/>
        <v>0</v>
      </c>
      <c r="M646" s="38">
        <f t="shared" si="201"/>
        <v>0</v>
      </c>
      <c r="N646" s="38"/>
      <c r="O646" s="38"/>
      <c r="P646" s="38"/>
      <c r="Q646" s="38"/>
      <c r="R646" s="39"/>
      <c r="S646" s="39"/>
      <c r="T646" s="39"/>
      <c r="U646" s="267" t="str">
        <f>U596</f>
        <v xml:space="preserve"> </v>
      </c>
    </row>
    <row r="647" spans="1:24" ht="9.75" customHeight="1" x14ac:dyDescent="0.2">
      <c r="A647" s="30"/>
      <c r="B647" s="53"/>
      <c r="C647" s="158"/>
      <c r="D647" s="80" t="str">
        <f t="shared" si="199"/>
        <v>O</v>
      </c>
      <c r="E647" s="25"/>
      <c r="F647" s="155"/>
      <c r="G647" s="184"/>
      <c r="H647" s="40"/>
      <c r="I647" s="39"/>
      <c r="J647" s="25"/>
      <c r="K647" s="40"/>
      <c r="L647" s="38">
        <f t="shared" si="200"/>
        <v>0</v>
      </c>
      <c r="M647" s="38">
        <f t="shared" si="201"/>
        <v>0</v>
      </c>
      <c r="N647" s="38"/>
      <c r="O647" s="38"/>
      <c r="P647" s="38"/>
      <c r="Q647" s="38"/>
      <c r="R647" s="40"/>
      <c r="S647" s="40"/>
      <c r="T647" s="40"/>
      <c r="U647" s="267"/>
    </row>
    <row r="648" spans="1:24" ht="9.75" customHeight="1" x14ac:dyDescent="0.2">
      <c r="A648" s="188" t="str">
        <f>IF(A598&lt;&gt;"",A598,"")</f>
        <v/>
      </c>
      <c r="B648" s="125"/>
      <c r="C648" s="125"/>
      <c r="D648" s="125"/>
      <c r="E648" s="125"/>
      <c r="F648" s="129"/>
      <c r="G648" s="129" t="str">
        <f>G598</f>
        <v>Summe</v>
      </c>
      <c r="H648" s="129"/>
      <c r="I648" s="130"/>
      <c r="J648" s="20" t="str">
        <f>J598</f>
        <v xml:space="preserve"> Summe</v>
      </c>
      <c r="K648" s="41">
        <f t="shared" ref="K648:T648" si="202">SUM(K620:K647)</f>
        <v>0</v>
      </c>
      <c r="L648" s="41">
        <f t="shared" si="202"/>
        <v>0</v>
      </c>
      <c r="M648" s="41">
        <f t="shared" si="202"/>
        <v>0</v>
      </c>
      <c r="N648" s="41">
        <f t="shared" si="202"/>
        <v>0</v>
      </c>
      <c r="O648" s="41">
        <f t="shared" si="202"/>
        <v>0</v>
      </c>
      <c r="P648" s="41">
        <f t="shared" si="202"/>
        <v>0</v>
      </c>
      <c r="Q648" s="41">
        <f t="shared" si="202"/>
        <v>0</v>
      </c>
      <c r="R648" s="41">
        <f t="shared" si="202"/>
        <v>0</v>
      </c>
      <c r="S648" s="41">
        <f t="shared" si="202"/>
        <v>0</v>
      </c>
      <c r="T648" s="41">
        <f t="shared" si="202"/>
        <v>0</v>
      </c>
      <c r="U648" s="267"/>
    </row>
    <row r="649" spans="1:24" ht="9.75" customHeight="1" x14ac:dyDescent="0.2">
      <c r="A649" s="9"/>
      <c r="B649" s="9"/>
      <c r="C649" s="9"/>
      <c r="D649" s="9"/>
      <c r="E649" s="8"/>
      <c r="F649" s="131"/>
      <c r="G649" s="131" t="str">
        <f>G599</f>
        <v>Gemeinkosten 25% pauschal</v>
      </c>
      <c r="H649" s="131"/>
      <c r="I649" s="132"/>
      <c r="J649" s="20" t="str">
        <f>J599</f>
        <v xml:space="preserve"> Gemeinkosten 25% pauschal</v>
      </c>
      <c r="K649" s="42"/>
      <c r="L649" s="41">
        <f>ROUNDDOWN(L648*$Y$6,2)</f>
        <v>0</v>
      </c>
      <c r="M649" s="42"/>
      <c r="N649" s="42"/>
      <c r="O649" s="42"/>
      <c r="P649" s="42"/>
      <c r="Q649" s="42"/>
      <c r="R649" s="42"/>
      <c r="S649" s="42"/>
      <c r="T649" s="42"/>
      <c r="U649" s="267"/>
    </row>
    <row r="650" spans="1:24" ht="9.75" customHeight="1" x14ac:dyDescent="0.2">
      <c r="A650" s="128" t="str">
        <f>A600</f>
        <v>Bitte verwenden Sie für jedes Jahr ein extra Blatt.</v>
      </c>
      <c r="B650" s="7"/>
      <c r="C650" s="7"/>
      <c r="D650" s="7"/>
      <c r="E650" s="8"/>
      <c r="F650" s="131"/>
      <c r="G650" s="131" t="str">
        <f>G600</f>
        <v>GESAMTKOSTEN</v>
      </c>
      <c r="H650" s="131"/>
      <c r="I650" s="132"/>
      <c r="J650" s="20" t="str">
        <f>J600</f>
        <v xml:space="preserve"> GESAMTKOSTEN</v>
      </c>
      <c r="K650" s="41">
        <f>K648</f>
        <v>0</v>
      </c>
      <c r="L650" s="41">
        <f>L648+L649</f>
        <v>0</v>
      </c>
      <c r="M650" s="41"/>
      <c r="N650" s="41">
        <f t="shared" ref="N650:T650" si="203">N648</f>
        <v>0</v>
      </c>
      <c r="O650" s="41">
        <f t="shared" si="203"/>
        <v>0</v>
      </c>
      <c r="P650" s="41">
        <f t="shared" si="203"/>
        <v>0</v>
      </c>
      <c r="Q650" s="41">
        <f t="shared" si="203"/>
        <v>0</v>
      </c>
      <c r="R650" s="41">
        <f t="shared" si="203"/>
        <v>0</v>
      </c>
      <c r="S650" s="41">
        <f t="shared" si="203"/>
        <v>0</v>
      </c>
      <c r="T650" s="41">
        <f t="shared" si="203"/>
        <v>0</v>
      </c>
      <c r="U650" s="267"/>
    </row>
    <row r="651" spans="1:24" ht="9.75" customHeight="1" x14ac:dyDescent="0.2">
      <c r="A651" s="7"/>
      <c r="B651" s="7"/>
      <c r="C651" s="7"/>
      <c r="D651" s="7"/>
      <c r="E651" s="8"/>
      <c r="F651" s="8"/>
      <c r="G651" s="8"/>
      <c r="H651" s="8"/>
      <c r="I651" s="8"/>
      <c r="J651" s="21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V651" s="34"/>
      <c r="W651" s="34"/>
      <c r="X651" s="34"/>
    </row>
    <row r="652" spans="1:24" ht="9.75" customHeight="1" x14ac:dyDescent="0.2">
      <c r="A652" s="127" t="str">
        <f>A602</f>
        <v>Arbeits-, Zeit- und Ausgabenplan (Durchführbarkeitsstudien)</v>
      </c>
      <c r="B652" s="7"/>
      <c r="C652" s="7"/>
      <c r="D652" s="7"/>
      <c r="E652" s="8"/>
      <c r="F652" s="8"/>
      <c r="G652" s="8"/>
      <c r="H652" s="8"/>
      <c r="I652" s="8"/>
      <c r="J652" s="8"/>
      <c r="K652" s="255" t="str">
        <f>K602</f>
        <v>BN: ______________________</v>
      </c>
      <c r="L652" s="255"/>
      <c r="M652" s="255"/>
      <c r="N652" s="255"/>
      <c r="O652" s="255"/>
      <c r="P652" s="255"/>
      <c r="Q652" s="255"/>
      <c r="R652" s="255"/>
      <c r="S652" s="255"/>
      <c r="T652" s="255"/>
    </row>
    <row r="653" spans="1:24" ht="9.75" customHeight="1" x14ac:dyDescent="0.2">
      <c r="A653" s="7"/>
      <c r="B653" s="7"/>
      <c r="C653" s="7"/>
      <c r="D653" s="7"/>
      <c r="E653" s="124"/>
      <c r="F653" s="8"/>
      <c r="G653" s="8"/>
      <c r="H653" s="8"/>
      <c r="I653" s="8"/>
      <c r="J653" s="8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</row>
    <row r="654" spans="1:24" ht="9.75" customHeight="1" x14ac:dyDescent="0.2">
      <c r="A654" s="9"/>
      <c r="B654" s="9"/>
      <c r="C654" s="9"/>
      <c r="D654" s="9"/>
      <c r="E654" s="124"/>
      <c r="F654" s="8" t="str">
        <f>F604</f>
        <v/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</row>
    <row r="655" spans="1:24" ht="9.75" customHeight="1" x14ac:dyDescent="0.2">
      <c r="A655" s="253" t="str">
        <f>A605</f>
        <v>Jahr</v>
      </c>
      <c r="B655" s="254"/>
      <c r="C655" s="46"/>
      <c r="D655" s="13" t="b">
        <f>IF(OR(VALUE(ROW(L700))&lt;&gt;(T656*50),VALUE(COLUMN(T700))&lt;&gt;IF(ISBLANK($V$72),IF(ISBLANK($V$72),IF(AND($Y$4=1,$Y$5="ja"),20-$AA$72,20-LOOKUP($Y$4,$W$17:$Z$17,$W$72:$Z$72)),20),20)),FALSE,TRUE)</f>
        <v>1</v>
      </c>
      <c r="E655" s="124" t="str">
        <f>IF(E605="","",E605)</f>
        <v>Spalte 5: maximal 143 produktive h/Monat je Vollzeitbeschäftigten</v>
      </c>
      <c r="G655" s="8"/>
      <c r="I655" s="8"/>
      <c r="J655" s="8"/>
      <c r="K655" s="8"/>
      <c r="L655" s="21"/>
      <c r="M655" s="21"/>
      <c r="N655" s="21"/>
      <c r="O655" s="21"/>
      <c r="P655" s="21"/>
      <c r="Q655" s="21"/>
      <c r="R655" s="8"/>
      <c r="S655" s="8"/>
      <c r="T655" s="10" t="str">
        <f>T605</f>
        <v xml:space="preserve"> Blatt</v>
      </c>
    </row>
    <row r="656" spans="1:24" ht="9.75" customHeight="1" x14ac:dyDescent="0.2">
      <c r="A656" s="251">
        <f>A606</f>
        <v>0</v>
      </c>
      <c r="B656" s="252"/>
      <c r="C656" s="57"/>
      <c r="D656" s="57" t="b">
        <f>IF($Y$3="",IF(COUNTBLANK(C670:C697)=COUNTA(D670:D697),TRUE,FALSE),IF((COUNTIF(D670:D697,"E")+COUNTIF(D670:D697,"I"))=(COUNTA(D670:D697)-COUNTBLANK(D670:D697)),TRUE,FALSE))</f>
        <v>1</v>
      </c>
      <c r="E656" s="124" t="str">
        <f>IF(E606="","",E606)</f>
        <v>Basis Spalte 6: qualifikationsabhängige Stundensätze (siehe www.tbi-mv.de)</v>
      </c>
      <c r="G656" s="8"/>
      <c r="I656" s="8"/>
      <c r="J656" s="8"/>
      <c r="K656" s="8"/>
      <c r="T656" s="11">
        <f>T606+1</f>
        <v>14</v>
      </c>
    </row>
    <row r="657" spans="1:20" ht="9.75" customHeight="1" x14ac:dyDescent="0.2">
      <c r="A657" s="163">
        <f>IF(A656="",0,IF(ISERROR(A707),1,A707+1))</f>
        <v>7</v>
      </c>
      <c r="B657" s="12"/>
      <c r="C657" s="12"/>
      <c r="D657" s="13" t="b">
        <f>IF(COUNTA(L670:L697)=28,TRUE,FALSE)</f>
        <v>1</v>
      </c>
      <c r="E657" s="244" t="str">
        <f>IF(AND(D655,D656,D657),"","FEHLER-verursachende Bearbeitung der AZA-Vorlage")</f>
        <v/>
      </c>
      <c r="F657" s="244"/>
      <c r="G657" s="244"/>
      <c r="H657" s="244"/>
      <c r="I657" s="244"/>
      <c r="J657" s="244"/>
      <c r="K657" s="244"/>
      <c r="L657" s="244"/>
      <c r="M657" s="8"/>
      <c r="N657" s="8"/>
      <c r="O657" s="8"/>
      <c r="P657" s="8"/>
      <c r="Q657" s="8"/>
      <c r="R657" s="8"/>
      <c r="S657" s="8"/>
      <c r="T657" s="8"/>
    </row>
    <row r="658" spans="1:20" ht="9.75" customHeight="1" x14ac:dyDescent="0.2">
      <c r="A658" s="12"/>
      <c r="B658" s="12"/>
      <c r="C658" s="12"/>
      <c r="D658" s="12"/>
      <c r="E658" s="244"/>
      <c r="F658" s="244"/>
      <c r="G658" s="244"/>
      <c r="H658" s="244"/>
      <c r="I658" s="244"/>
      <c r="J658" s="244"/>
      <c r="K658" s="244"/>
      <c r="L658" s="244"/>
      <c r="M658" s="8"/>
      <c r="N658" s="8"/>
      <c r="O658" s="8"/>
      <c r="P658" s="8"/>
      <c r="Q658" s="8"/>
      <c r="R658" s="8"/>
      <c r="S658" s="8"/>
      <c r="T658" s="8"/>
    </row>
    <row r="659" spans="1:20" ht="9.75" customHeight="1" x14ac:dyDescent="0.2">
      <c r="B659" s="13" t="str">
        <f>IF(B609="","",B609)</f>
        <v/>
      </c>
      <c r="C659" s="9" t="str">
        <f>IF(C609="","",C609)</f>
        <v/>
      </c>
      <c r="D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</row>
    <row r="660" spans="1:20" ht="9.75" customHeight="1" x14ac:dyDescent="0.2">
      <c r="A660" s="13"/>
      <c r="B660" s="13"/>
      <c r="C660" s="13"/>
      <c r="D660" s="13"/>
      <c r="E660" s="211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9.75" customHeight="1" x14ac:dyDescent="0.2">
      <c r="A661" s="48" t="str">
        <f>A611</f>
        <v/>
      </c>
      <c r="B661" s="48" t="str">
        <f>B611</f>
        <v/>
      </c>
      <c r="C661" s="245" t="str">
        <f>C611</f>
        <v>FuE-Kategorie</v>
      </c>
      <c r="D661" s="245"/>
      <c r="E661" s="48" t="str">
        <f t="shared" ref="E661:F669" si="204">E611</f>
        <v/>
      </c>
      <c r="F661" s="239" t="str">
        <f t="shared" si="204"/>
        <v>Personal</v>
      </c>
      <c r="G661" s="239"/>
      <c r="H661" s="239"/>
      <c r="I661" s="239"/>
      <c r="J661" s="48" t="str">
        <f>J611</f>
        <v/>
      </c>
      <c r="K661" s="248" t="str">
        <f>K611</f>
        <v xml:space="preserve">Ausgabengruppe </v>
      </c>
      <c r="L661" s="249"/>
      <c r="M661" s="249"/>
      <c r="N661" s="249"/>
      <c r="O661" s="249"/>
      <c r="P661" s="249"/>
      <c r="Q661" s="249"/>
      <c r="R661" s="249"/>
      <c r="S661" s="249"/>
      <c r="T661" s="250"/>
    </row>
    <row r="662" spans="1:20" ht="9.75" customHeight="1" x14ac:dyDescent="0.2">
      <c r="A662" s="26" t="str">
        <f t="shared" ref="A662:B669" si="205">A612</f>
        <v/>
      </c>
      <c r="B662" s="26" t="str">
        <f t="shared" si="205"/>
        <v/>
      </c>
      <c r="C662" s="246"/>
      <c r="D662" s="246"/>
      <c r="E662" s="26" t="str">
        <f t="shared" si="204"/>
        <v/>
      </c>
      <c r="F662" s="240" t="str">
        <f t="shared" si="204"/>
        <v/>
      </c>
      <c r="G662" s="241"/>
      <c r="H662" s="15" t="str">
        <f>H612</f>
        <v/>
      </c>
      <c r="I662" s="15" t="str">
        <f>I612</f>
        <v/>
      </c>
      <c r="J662" s="26" t="str">
        <f>J612</f>
        <v/>
      </c>
      <c r="K662" s="15" t="str">
        <f>K612</f>
        <v/>
      </c>
      <c r="L662" s="15" t="str">
        <f t="shared" ref="L662:T662" si="206">L612</f>
        <v/>
      </c>
      <c r="M662" s="15" t="str">
        <f t="shared" si="206"/>
        <v/>
      </c>
      <c r="N662" s="15" t="str">
        <f t="shared" si="206"/>
        <v/>
      </c>
      <c r="O662" s="15" t="str">
        <f t="shared" si="206"/>
        <v/>
      </c>
      <c r="P662" s="15" t="str">
        <f t="shared" si="206"/>
        <v/>
      </c>
      <c r="Q662" s="15" t="str">
        <f t="shared" si="206"/>
        <v/>
      </c>
      <c r="R662" s="15" t="str">
        <f t="shared" si="206"/>
        <v/>
      </c>
      <c r="S662" s="15" t="str">
        <f t="shared" si="206"/>
        <v/>
      </c>
      <c r="T662" s="15" t="str">
        <f t="shared" si="206"/>
        <v/>
      </c>
    </row>
    <row r="663" spans="1:20" ht="9.75" customHeight="1" x14ac:dyDescent="0.2">
      <c r="A663" s="26" t="str">
        <f t="shared" si="205"/>
        <v/>
      </c>
      <c r="B663" s="26" t="str">
        <f t="shared" si="205"/>
        <v/>
      </c>
      <c r="C663" s="246"/>
      <c r="D663" s="246"/>
      <c r="E663" s="26" t="str">
        <f t="shared" si="204"/>
        <v>Jahresprogramm in</v>
      </c>
      <c r="F663" s="242" t="str">
        <f t="shared" si="204"/>
        <v>Zahl und</v>
      </c>
      <c r="G663" s="243"/>
      <c r="H663" s="26" t="str">
        <f t="shared" ref="H663:T663" si="207">H613</f>
        <v>Stunden</v>
      </c>
      <c r="I663" s="26" t="str">
        <f t="shared" si="207"/>
        <v>Stunden-</v>
      </c>
      <c r="J663" s="26" t="str">
        <f t="shared" si="207"/>
        <v/>
      </c>
      <c r="K663" s="26" t="str">
        <f t="shared" si="207"/>
        <v/>
      </c>
      <c r="L663" s="172" t="str">
        <f t="shared" si="207"/>
        <v>Personal</v>
      </c>
      <c r="M663" s="26" t="str">
        <f t="shared" si="207"/>
        <v>Gemein-</v>
      </c>
      <c r="N663" s="26" t="str">
        <f t="shared" si="207"/>
        <v/>
      </c>
      <c r="O663" s="26" t="str">
        <f t="shared" si="207"/>
        <v/>
      </c>
      <c r="P663" s="26" t="str">
        <f t="shared" si="207"/>
        <v/>
      </c>
      <c r="Q663" s="26" t="str">
        <f t="shared" si="207"/>
        <v/>
      </c>
      <c r="R663" s="26" t="str">
        <f t="shared" si="207"/>
        <v/>
      </c>
      <c r="S663" s="26" t="str">
        <f t="shared" si="207"/>
        <v/>
      </c>
      <c r="T663" s="26" t="str">
        <f t="shared" si="207"/>
        <v>externe</v>
      </c>
    </row>
    <row r="664" spans="1:20" ht="9.75" customHeight="1" x14ac:dyDescent="0.2">
      <c r="A664" s="26" t="str">
        <f t="shared" si="205"/>
        <v>Lfd.</v>
      </c>
      <c r="B664" s="26" t="str">
        <f t="shared" si="205"/>
        <v>Arbeiten</v>
      </c>
      <c r="C664" s="246"/>
      <c r="D664" s="246"/>
      <c r="E664" s="26" t="str">
        <f t="shared" si="204"/>
        <v>Projektabschnitten</v>
      </c>
      <c r="F664" s="242" t="str">
        <f t="shared" si="204"/>
        <v>Qualifika-</v>
      </c>
      <c r="G664" s="243"/>
      <c r="H664" s="26" t="str">
        <f t="shared" ref="H664:T664" si="208">H614</f>
        <v>Gesamt</v>
      </c>
      <c r="I664" s="26" t="str">
        <f t="shared" si="208"/>
        <v>sätze</v>
      </c>
      <c r="J664" s="26" t="str">
        <f t="shared" si="208"/>
        <v/>
      </c>
      <c r="K664" s="26" t="str">
        <f t="shared" si="208"/>
        <v/>
      </c>
      <c r="L664" s="26" t="str">
        <f t="shared" si="208"/>
        <v>Sp. 5x6</v>
      </c>
      <c r="M664" s="26" t="str">
        <f t="shared" si="208"/>
        <v>kosten</v>
      </c>
      <c r="N664" s="26" t="str">
        <f t="shared" si="208"/>
        <v/>
      </c>
      <c r="O664" s="26" t="str">
        <f t="shared" si="208"/>
        <v/>
      </c>
      <c r="P664" s="26" t="str">
        <f t="shared" si="208"/>
        <v/>
      </c>
      <c r="Q664" s="26" t="str">
        <f t="shared" si="208"/>
        <v/>
      </c>
      <c r="R664" s="26" t="str">
        <f t="shared" si="208"/>
        <v/>
      </c>
      <c r="S664" s="26" t="str">
        <f t="shared" si="208"/>
        <v/>
      </c>
      <c r="T664" s="26" t="str">
        <f t="shared" si="208"/>
        <v>Studien-</v>
      </c>
    </row>
    <row r="665" spans="1:20" ht="9.75" customHeight="1" x14ac:dyDescent="0.2">
      <c r="A665" s="26" t="str">
        <f t="shared" si="205"/>
        <v>Nr.</v>
      </c>
      <c r="B665" s="26" t="str">
        <f t="shared" si="205"/>
        <v>von/bis</v>
      </c>
      <c r="C665" s="246"/>
      <c r="D665" s="246"/>
      <c r="E665" s="26" t="str">
        <f t="shared" si="204"/>
        <v>im Kalenderjahr</v>
      </c>
      <c r="F665" s="242" t="str">
        <f t="shared" si="204"/>
        <v>tion</v>
      </c>
      <c r="G665" s="243"/>
      <c r="H665" s="26" t="str">
        <f t="shared" ref="H665:T665" si="209">H615</f>
        <v/>
      </c>
      <c r="I665" s="26" t="str">
        <f t="shared" si="209"/>
        <v/>
      </c>
      <c r="J665" s="26" t="str">
        <f t="shared" si="209"/>
        <v/>
      </c>
      <c r="K665" s="26" t="str">
        <f t="shared" si="209"/>
        <v/>
      </c>
      <c r="L665" s="26" t="str">
        <f t="shared" si="209"/>
        <v/>
      </c>
      <c r="M665" s="26" t="str">
        <f t="shared" si="209"/>
        <v/>
      </c>
      <c r="N665" s="26" t="str">
        <f t="shared" si="209"/>
        <v/>
      </c>
      <c r="O665" s="26" t="str">
        <f t="shared" si="209"/>
        <v/>
      </c>
      <c r="P665" s="26" t="str">
        <f t="shared" si="209"/>
        <v/>
      </c>
      <c r="Q665" s="26" t="str">
        <f t="shared" si="209"/>
        <v/>
      </c>
      <c r="R665" s="26" t="str">
        <f t="shared" si="209"/>
        <v/>
      </c>
      <c r="S665" s="26" t="str">
        <f t="shared" si="209"/>
        <v/>
      </c>
      <c r="T665" s="26" t="str">
        <f t="shared" si="209"/>
        <v>kosten</v>
      </c>
    </row>
    <row r="666" spans="1:20" ht="9.75" customHeight="1" x14ac:dyDescent="0.2">
      <c r="A666" s="26" t="str">
        <f t="shared" si="205"/>
        <v/>
      </c>
      <c r="B666" s="26" t="str">
        <f t="shared" si="205"/>
        <v/>
      </c>
      <c r="C666" s="246"/>
      <c r="D666" s="246"/>
      <c r="E666" s="26" t="str">
        <f t="shared" si="204"/>
        <v/>
      </c>
      <c r="F666" s="242" t="str">
        <f t="shared" si="204"/>
        <v/>
      </c>
      <c r="G666" s="243"/>
      <c r="H666" s="26" t="str">
        <f t="shared" ref="H666:T666" si="210">H616</f>
        <v/>
      </c>
      <c r="I666" s="26" t="str">
        <f t="shared" si="210"/>
        <v/>
      </c>
      <c r="J666" s="26" t="str">
        <f t="shared" si="210"/>
        <v/>
      </c>
      <c r="K666" s="26" t="str">
        <f t="shared" si="210"/>
        <v/>
      </c>
      <c r="L666" s="26" t="str">
        <f t="shared" si="210"/>
        <v/>
      </c>
      <c r="M666" s="26" t="str">
        <f t="shared" si="210"/>
        <v/>
      </c>
      <c r="N666" s="26" t="str">
        <f t="shared" si="210"/>
        <v/>
      </c>
      <c r="O666" s="26" t="str">
        <f t="shared" si="210"/>
        <v/>
      </c>
      <c r="P666" s="26" t="str">
        <f t="shared" si="210"/>
        <v/>
      </c>
      <c r="Q666" s="26" t="str">
        <f t="shared" si="210"/>
        <v/>
      </c>
      <c r="R666" s="26" t="str">
        <f t="shared" si="210"/>
        <v/>
      </c>
      <c r="S666" s="26" t="str">
        <f t="shared" si="210"/>
        <v/>
      </c>
      <c r="T666" s="26" t="str">
        <f t="shared" si="210"/>
        <v>(lt. Spalte 3)</v>
      </c>
    </row>
    <row r="667" spans="1:20" ht="9.75" customHeight="1" x14ac:dyDescent="0.2">
      <c r="A667" s="26" t="str">
        <f t="shared" si="205"/>
        <v/>
      </c>
      <c r="B667" s="26" t="str">
        <f t="shared" si="205"/>
        <v/>
      </c>
      <c r="C667" s="246"/>
      <c r="D667" s="246"/>
      <c r="E667" s="26" t="str">
        <f t="shared" si="204"/>
        <v/>
      </c>
      <c r="F667" s="173" t="str">
        <f>IF(AND(COUNTA(H670:H697),COUNTA(I670:I697)),IF(L698=0,"Hier die Anzahl eintagen!",""),"")</f>
        <v/>
      </c>
      <c r="G667" s="174"/>
      <c r="H667" s="26"/>
      <c r="I667" s="26" t="str">
        <f t="shared" ref="I667:T667" si="211">I617</f>
        <v/>
      </c>
      <c r="J667" s="26" t="str">
        <f t="shared" si="211"/>
        <v/>
      </c>
      <c r="K667" s="26" t="str">
        <f t="shared" si="211"/>
        <v/>
      </c>
      <c r="L667" s="26" t="str">
        <f t="shared" si="211"/>
        <v/>
      </c>
      <c r="M667" s="26" t="str">
        <f t="shared" si="211"/>
        <v/>
      </c>
      <c r="N667" s="26" t="str">
        <f t="shared" si="211"/>
        <v/>
      </c>
      <c r="O667" s="26" t="str">
        <f t="shared" si="211"/>
        <v/>
      </c>
      <c r="P667" s="26" t="str">
        <f t="shared" si="211"/>
        <v/>
      </c>
      <c r="Q667" s="26" t="str">
        <f t="shared" si="211"/>
        <v/>
      </c>
      <c r="R667" s="26" t="str">
        <f t="shared" si="211"/>
        <v/>
      </c>
      <c r="S667" s="26" t="str">
        <f t="shared" si="211"/>
        <v/>
      </c>
      <c r="T667" s="26" t="str">
        <f t="shared" si="211"/>
        <v/>
      </c>
    </row>
    <row r="668" spans="1:20" ht="9.75" customHeight="1" x14ac:dyDescent="0.2">
      <c r="A668" s="27" t="str">
        <f t="shared" si="205"/>
        <v/>
      </c>
      <c r="B668" s="27" t="str">
        <f t="shared" si="205"/>
        <v/>
      </c>
      <c r="C668" s="247"/>
      <c r="D668" s="247"/>
      <c r="E668" s="27" t="str">
        <f t="shared" si="204"/>
        <v/>
      </c>
      <c r="F668" s="176"/>
      <c r="G668" s="177" t="str">
        <f>G618</f>
        <v/>
      </c>
      <c r="H668" s="27" t="str">
        <f t="shared" ref="H668:T668" si="212">H618</f>
        <v/>
      </c>
      <c r="I668" s="27" t="str">
        <f t="shared" si="212"/>
        <v>€</v>
      </c>
      <c r="J668" s="27" t="str">
        <f t="shared" si="212"/>
        <v/>
      </c>
      <c r="K668" s="27" t="str">
        <f t="shared" si="212"/>
        <v>€</v>
      </c>
      <c r="L668" s="27" t="str">
        <f t="shared" si="212"/>
        <v>€</v>
      </c>
      <c r="M668" s="27" t="str">
        <f t="shared" si="212"/>
        <v>€</v>
      </c>
      <c r="N668" s="27" t="str">
        <f t="shared" si="212"/>
        <v>€</v>
      </c>
      <c r="O668" s="27" t="str">
        <f t="shared" si="212"/>
        <v>€</v>
      </c>
      <c r="P668" s="27" t="str">
        <f t="shared" si="212"/>
        <v>€</v>
      </c>
      <c r="Q668" s="27" t="str">
        <f t="shared" si="212"/>
        <v>€</v>
      </c>
      <c r="R668" s="27" t="str">
        <f t="shared" si="212"/>
        <v>€</v>
      </c>
      <c r="S668" s="27" t="str">
        <f t="shared" si="212"/>
        <v>€</v>
      </c>
      <c r="T668" s="27" t="str">
        <f t="shared" si="212"/>
        <v>€</v>
      </c>
    </row>
    <row r="669" spans="1:20" ht="9.75" customHeight="1" x14ac:dyDescent="0.2">
      <c r="A669" s="18">
        <f t="shared" si="205"/>
        <v>1</v>
      </c>
      <c r="B669" s="18">
        <f t="shared" si="205"/>
        <v>2</v>
      </c>
      <c r="C669" s="235" t="str">
        <f>C619</f>
        <v/>
      </c>
      <c r="D669" s="235"/>
      <c r="E669" s="18">
        <f t="shared" si="204"/>
        <v>3</v>
      </c>
      <c r="F669" s="236">
        <f t="shared" si="204"/>
        <v>4</v>
      </c>
      <c r="G669" s="237"/>
      <c r="H669" s="18">
        <f t="shared" ref="H669:T669" si="213">H619</f>
        <v>5</v>
      </c>
      <c r="I669" s="18">
        <f t="shared" si="213"/>
        <v>6</v>
      </c>
      <c r="J669" s="18" t="str">
        <f t="shared" si="213"/>
        <v/>
      </c>
      <c r="K669" s="18" t="str">
        <f t="shared" si="213"/>
        <v/>
      </c>
      <c r="L669" s="18">
        <f t="shared" si="213"/>
        <v>7</v>
      </c>
      <c r="M669" s="18" t="str">
        <f t="shared" si="213"/>
        <v/>
      </c>
      <c r="N669" s="18" t="str">
        <f t="shared" si="213"/>
        <v/>
      </c>
      <c r="O669" s="18" t="str">
        <f t="shared" si="213"/>
        <v/>
      </c>
      <c r="P669" s="18" t="str">
        <f t="shared" si="213"/>
        <v/>
      </c>
      <c r="Q669" s="18" t="str">
        <f t="shared" si="213"/>
        <v/>
      </c>
      <c r="R669" s="18" t="str">
        <f t="shared" si="213"/>
        <v/>
      </c>
      <c r="S669" s="18" t="str">
        <f t="shared" si="213"/>
        <v/>
      </c>
      <c r="T669" s="18">
        <f t="shared" si="213"/>
        <v>8</v>
      </c>
    </row>
    <row r="670" spans="1:20" ht="9.75" customHeight="1" x14ac:dyDescent="0.2">
      <c r="A670" s="28"/>
      <c r="B670" s="51"/>
      <c r="C670" s="156"/>
      <c r="D670" s="78" t="str">
        <f>IF($Y$3="ja",UPPER(C670),"O")</f>
        <v>O</v>
      </c>
      <c r="E670" s="23"/>
      <c r="F670" s="155"/>
      <c r="G670" s="184"/>
      <c r="H670" s="39"/>
      <c r="I670" s="39"/>
      <c r="J670" s="23"/>
      <c r="K670" s="37"/>
      <c r="L670" s="38">
        <f>IF(OR(D670="",F670=""),0,IFERROR(ROUNDDOWN(H670*I670,2),0))</f>
        <v>0</v>
      </c>
      <c r="M670" s="38">
        <f>ROUNDDOWN($Y$6*$L670,2)</f>
        <v>0</v>
      </c>
      <c r="N670" s="38"/>
      <c r="O670" s="38"/>
      <c r="P670" s="38"/>
      <c r="Q670" s="38"/>
      <c r="R670" s="37"/>
      <c r="S670" s="37"/>
      <c r="T670" s="37"/>
    </row>
    <row r="671" spans="1:20" ht="9.75" customHeight="1" x14ac:dyDescent="0.2">
      <c r="A671" s="29"/>
      <c r="B671" s="52"/>
      <c r="C671" s="157"/>
      <c r="D671" s="79" t="str">
        <f t="shared" ref="D671:D697" si="214">IF($Y$3="ja",IF(UPPER(C671)="",D670,UPPER(C671)),"O")</f>
        <v>O</v>
      </c>
      <c r="E671" s="58" t="str">
        <f>IF(A656=A606,"Übertrag","")</f>
        <v>Übertrag</v>
      </c>
      <c r="F671" s="155"/>
      <c r="G671" s="184"/>
      <c r="H671" s="39"/>
      <c r="I671" s="39"/>
      <c r="J671" s="24"/>
      <c r="K671" s="39">
        <f>IF(E671="Übertrag",IF(K648=0,0,K648),0)</f>
        <v>0</v>
      </c>
      <c r="L671" s="38">
        <f>IF(E671="Übertrag",IF(L648=0,0,L648),IF(OR(D671="",F671=""),0,IFERROR(ROUNDDOWN(H671*I671,2),0)))</f>
        <v>0</v>
      </c>
      <c r="M671" s="39">
        <f>IF(E671="Übertrag",IF(M648=0,0,M648),ROUNDDOWN($Y$6*$L671,2))</f>
        <v>0</v>
      </c>
      <c r="N671" s="39">
        <f>IF(E671="Übertrag",IF(N648=0,0,N648),0)</f>
        <v>0</v>
      </c>
      <c r="O671" s="39">
        <f>IF(E671="Übertrag",IF(O648=0,0,O648),0)</f>
        <v>0</v>
      </c>
      <c r="P671" s="39">
        <f>IF(E671="Übertrag",IF(P648=0,0,P648),0)</f>
        <v>0</v>
      </c>
      <c r="Q671" s="39">
        <f>IF(E671="Übertrag",IF(Q648=0,0,Q648),0)</f>
        <v>0</v>
      </c>
      <c r="R671" s="39">
        <f>IF(E671="Übertrag",IF(R648=0,0,R648),0)</f>
        <v>0</v>
      </c>
      <c r="S671" s="39">
        <f>IF(E671="Übertrag",IF(S648=0,0,S648),0)</f>
        <v>0</v>
      </c>
      <c r="T671" s="39">
        <f>IF(E671="Übertrag",IF(T648=0,0,T648),0)</f>
        <v>0</v>
      </c>
    </row>
    <row r="672" spans="1:20" ht="9.75" customHeight="1" x14ac:dyDescent="0.2">
      <c r="A672" s="29"/>
      <c r="B672" s="52"/>
      <c r="C672" s="157"/>
      <c r="D672" s="79" t="str">
        <f t="shared" si="214"/>
        <v>O</v>
      </c>
      <c r="E672" s="24"/>
      <c r="F672" s="155"/>
      <c r="G672" s="184"/>
      <c r="H672" s="39"/>
      <c r="I672" s="39"/>
      <c r="J672" s="24"/>
      <c r="K672" s="39"/>
      <c r="L672" s="38">
        <f t="shared" ref="L672:L697" si="215">IF(OR(D672="",F672=""),0,IFERROR(ROUNDDOWN(H672*I672,2),0))</f>
        <v>0</v>
      </c>
      <c r="M672" s="38">
        <f t="shared" ref="M672:M697" si="216">ROUNDDOWN($Y$6*$L672,2)</f>
        <v>0</v>
      </c>
      <c r="N672" s="38"/>
      <c r="O672" s="38"/>
      <c r="P672" s="38"/>
      <c r="Q672" s="38"/>
      <c r="R672" s="39"/>
      <c r="S672" s="39"/>
      <c r="T672" s="39"/>
    </row>
    <row r="673" spans="1:20" ht="9.75" customHeight="1" x14ac:dyDescent="0.2">
      <c r="A673" s="29"/>
      <c r="B673" s="52"/>
      <c r="C673" s="157"/>
      <c r="D673" s="79" t="str">
        <f t="shared" si="214"/>
        <v>O</v>
      </c>
      <c r="E673" s="24"/>
      <c r="F673" s="155"/>
      <c r="G673" s="184"/>
      <c r="H673" s="39"/>
      <c r="I673" s="39"/>
      <c r="J673" s="24"/>
      <c r="K673" s="39"/>
      <c r="L673" s="38">
        <f t="shared" si="215"/>
        <v>0</v>
      </c>
      <c r="M673" s="38">
        <f t="shared" si="216"/>
        <v>0</v>
      </c>
      <c r="N673" s="38"/>
      <c r="O673" s="38"/>
      <c r="P673" s="38"/>
      <c r="Q673" s="38"/>
      <c r="R673" s="39"/>
      <c r="S673" s="39"/>
      <c r="T673" s="39"/>
    </row>
    <row r="674" spans="1:20" ht="9.75" customHeight="1" x14ac:dyDescent="0.2">
      <c r="A674" s="29"/>
      <c r="B674" s="52"/>
      <c r="C674" s="157"/>
      <c r="D674" s="79" t="str">
        <f t="shared" si="214"/>
        <v>O</v>
      </c>
      <c r="E674" s="24"/>
      <c r="F674" s="155"/>
      <c r="G674" s="184"/>
      <c r="H674" s="39"/>
      <c r="I674" s="39"/>
      <c r="J674" s="24"/>
      <c r="K674" s="39"/>
      <c r="L674" s="38">
        <f t="shared" si="215"/>
        <v>0</v>
      </c>
      <c r="M674" s="38">
        <f t="shared" si="216"/>
        <v>0</v>
      </c>
      <c r="N674" s="38"/>
      <c r="O674" s="38"/>
      <c r="P674" s="38"/>
      <c r="Q674" s="38"/>
      <c r="R674" s="39"/>
      <c r="S674" s="39"/>
      <c r="T674" s="39"/>
    </row>
    <row r="675" spans="1:20" ht="9.75" customHeight="1" x14ac:dyDescent="0.2">
      <c r="A675" s="29"/>
      <c r="B675" s="52"/>
      <c r="C675" s="157"/>
      <c r="D675" s="79" t="str">
        <f t="shared" si="214"/>
        <v>O</v>
      </c>
      <c r="E675" s="24"/>
      <c r="F675" s="155"/>
      <c r="G675" s="184"/>
      <c r="H675" s="39"/>
      <c r="I675" s="39"/>
      <c r="J675" s="24"/>
      <c r="K675" s="39"/>
      <c r="L675" s="38">
        <f t="shared" si="215"/>
        <v>0</v>
      </c>
      <c r="M675" s="38">
        <f t="shared" si="216"/>
        <v>0</v>
      </c>
      <c r="N675" s="38"/>
      <c r="O675" s="38"/>
      <c r="P675" s="38"/>
      <c r="Q675" s="38"/>
      <c r="R675" s="39"/>
      <c r="S675" s="39"/>
      <c r="T675" s="39"/>
    </row>
    <row r="676" spans="1:20" ht="9.75" customHeight="1" x14ac:dyDescent="0.2">
      <c r="A676" s="29"/>
      <c r="B676" s="52"/>
      <c r="C676" s="157"/>
      <c r="D676" s="79" t="str">
        <f t="shared" si="214"/>
        <v>O</v>
      </c>
      <c r="E676" s="24"/>
      <c r="F676" s="155"/>
      <c r="G676" s="184"/>
      <c r="H676" s="39"/>
      <c r="I676" s="39"/>
      <c r="J676" s="24"/>
      <c r="K676" s="39"/>
      <c r="L676" s="38">
        <f t="shared" si="215"/>
        <v>0</v>
      </c>
      <c r="M676" s="38">
        <f t="shared" si="216"/>
        <v>0</v>
      </c>
      <c r="N676" s="38"/>
      <c r="O676" s="38"/>
      <c r="P676" s="38"/>
      <c r="Q676" s="38"/>
      <c r="R676" s="39"/>
      <c r="S676" s="39"/>
      <c r="T676" s="39"/>
    </row>
    <row r="677" spans="1:20" ht="9.75" customHeight="1" x14ac:dyDescent="0.2">
      <c r="A677" s="29"/>
      <c r="B677" s="52"/>
      <c r="C677" s="157"/>
      <c r="D677" s="79" t="str">
        <f t="shared" si="214"/>
        <v>O</v>
      </c>
      <c r="E677" s="24"/>
      <c r="F677" s="155"/>
      <c r="G677" s="184"/>
      <c r="H677" s="39"/>
      <c r="I677" s="39"/>
      <c r="J677" s="24"/>
      <c r="K677" s="39"/>
      <c r="L677" s="38">
        <f t="shared" si="215"/>
        <v>0</v>
      </c>
      <c r="M677" s="38">
        <f t="shared" si="216"/>
        <v>0</v>
      </c>
      <c r="N677" s="38"/>
      <c r="O677" s="38"/>
      <c r="P677" s="38"/>
      <c r="Q677" s="38"/>
      <c r="R677" s="39"/>
      <c r="S677" s="39"/>
      <c r="T677" s="39"/>
    </row>
    <row r="678" spans="1:20" ht="9.75" customHeight="1" x14ac:dyDescent="0.2">
      <c r="A678" s="29"/>
      <c r="B678" s="52"/>
      <c r="C678" s="157"/>
      <c r="D678" s="79" t="str">
        <f t="shared" si="214"/>
        <v>O</v>
      </c>
      <c r="E678" s="24"/>
      <c r="F678" s="155"/>
      <c r="G678" s="184"/>
      <c r="H678" s="39"/>
      <c r="I678" s="39"/>
      <c r="J678" s="24"/>
      <c r="K678" s="39"/>
      <c r="L678" s="38">
        <f t="shared" si="215"/>
        <v>0</v>
      </c>
      <c r="M678" s="38">
        <f t="shared" si="216"/>
        <v>0</v>
      </c>
      <c r="N678" s="38"/>
      <c r="O678" s="38"/>
      <c r="P678" s="38"/>
      <c r="Q678" s="38"/>
      <c r="R678" s="39"/>
      <c r="S678" s="39"/>
      <c r="T678" s="39"/>
    </row>
    <row r="679" spans="1:20" ht="9.75" customHeight="1" x14ac:dyDescent="0.2">
      <c r="A679" s="29"/>
      <c r="B679" s="52"/>
      <c r="C679" s="157"/>
      <c r="D679" s="79" t="str">
        <f t="shared" si="214"/>
        <v>O</v>
      </c>
      <c r="E679" s="24"/>
      <c r="F679" s="155"/>
      <c r="G679" s="184"/>
      <c r="H679" s="39"/>
      <c r="I679" s="39"/>
      <c r="J679" s="24"/>
      <c r="K679" s="39"/>
      <c r="L679" s="38">
        <f t="shared" si="215"/>
        <v>0</v>
      </c>
      <c r="M679" s="38">
        <f t="shared" si="216"/>
        <v>0</v>
      </c>
      <c r="N679" s="38"/>
      <c r="O679" s="38"/>
      <c r="P679" s="38"/>
      <c r="Q679" s="38"/>
      <c r="R679" s="39"/>
      <c r="S679" s="39"/>
      <c r="T679" s="39"/>
    </row>
    <row r="680" spans="1:20" ht="9.75" customHeight="1" x14ac:dyDescent="0.2">
      <c r="A680" s="29"/>
      <c r="B680" s="52"/>
      <c r="C680" s="157"/>
      <c r="D680" s="79" t="str">
        <f t="shared" si="214"/>
        <v>O</v>
      </c>
      <c r="E680" s="24"/>
      <c r="F680" s="155"/>
      <c r="G680" s="184"/>
      <c r="H680" s="39"/>
      <c r="I680" s="39"/>
      <c r="J680" s="24"/>
      <c r="K680" s="39"/>
      <c r="L680" s="38">
        <f t="shared" si="215"/>
        <v>0</v>
      </c>
      <c r="M680" s="38">
        <f t="shared" si="216"/>
        <v>0</v>
      </c>
      <c r="N680" s="38"/>
      <c r="O680" s="38"/>
      <c r="P680" s="38"/>
      <c r="Q680" s="38"/>
      <c r="R680" s="39"/>
      <c r="S680" s="39"/>
      <c r="T680" s="39"/>
    </row>
    <row r="681" spans="1:20" ht="9.75" customHeight="1" x14ac:dyDescent="0.2">
      <c r="A681" s="29"/>
      <c r="B681" s="52"/>
      <c r="C681" s="157"/>
      <c r="D681" s="79" t="str">
        <f t="shared" si="214"/>
        <v>O</v>
      </c>
      <c r="E681" s="24"/>
      <c r="F681" s="155"/>
      <c r="G681" s="184"/>
      <c r="H681" s="39"/>
      <c r="I681" s="39"/>
      <c r="J681" s="24"/>
      <c r="K681" s="39"/>
      <c r="L681" s="38">
        <f t="shared" si="215"/>
        <v>0</v>
      </c>
      <c r="M681" s="38">
        <f t="shared" si="216"/>
        <v>0</v>
      </c>
      <c r="N681" s="38"/>
      <c r="O681" s="38"/>
      <c r="P681" s="38"/>
      <c r="Q681" s="38"/>
      <c r="R681" s="39"/>
      <c r="S681" s="39"/>
      <c r="T681" s="39"/>
    </row>
    <row r="682" spans="1:20" ht="9.75" customHeight="1" x14ac:dyDescent="0.2">
      <c r="A682" s="29"/>
      <c r="B682" s="52"/>
      <c r="C682" s="157"/>
      <c r="D682" s="79" t="str">
        <f t="shared" si="214"/>
        <v>O</v>
      </c>
      <c r="E682" s="24"/>
      <c r="F682" s="155"/>
      <c r="G682" s="184"/>
      <c r="H682" s="39"/>
      <c r="I682" s="39"/>
      <c r="J682" s="24"/>
      <c r="K682" s="39"/>
      <c r="L682" s="38">
        <f t="shared" si="215"/>
        <v>0</v>
      </c>
      <c r="M682" s="38">
        <f t="shared" si="216"/>
        <v>0</v>
      </c>
      <c r="N682" s="38"/>
      <c r="O682" s="38"/>
      <c r="P682" s="38"/>
      <c r="Q682" s="38"/>
      <c r="R682" s="39"/>
      <c r="S682" s="39"/>
      <c r="T682" s="39"/>
    </row>
    <row r="683" spans="1:20" ht="9.75" customHeight="1" x14ac:dyDescent="0.2">
      <c r="A683" s="29"/>
      <c r="B683" s="52"/>
      <c r="C683" s="157"/>
      <c r="D683" s="79" t="str">
        <f t="shared" si="214"/>
        <v>O</v>
      </c>
      <c r="E683" s="24"/>
      <c r="F683" s="155"/>
      <c r="G683" s="184"/>
      <c r="H683" s="39"/>
      <c r="I683" s="39"/>
      <c r="J683" s="24"/>
      <c r="K683" s="39"/>
      <c r="L683" s="38">
        <f t="shared" si="215"/>
        <v>0</v>
      </c>
      <c r="M683" s="38">
        <f t="shared" si="216"/>
        <v>0</v>
      </c>
      <c r="N683" s="38"/>
      <c r="O683" s="38"/>
      <c r="P683" s="38"/>
      <c r="Q683" s="38"/>
      <c r="R683" s="39"/>
      <c r="S683" s="39"/>
      <c r="T683" s="39"/>
    </row>
    <row r="684" spans="1:20" ht="9.75" customHeight="1" x14ac:dyDescent="0.2">
      <c r="A684" s="29"/>
      <c r="B684" s="52"/>
      <c r="C684" s="157"/>
      <c r="D684" s="79" t="str">
        <f t="shared" si="214"/>
        <v>O</v>
      </c>
      <c r="E684" s="24"/>
      <c r="F684" s="155"/>
      <c r="G684" s="184"/>
      <c r="H684" s="39"/>
      <c r="I684" s="39"/>
      <c r="J684" s="24"/>
      <c r="K684" s="39"/>
      <c r="L684" s="38">
        <f t="shared" si="215"/>
        <v>0</v>
      </c>
      <c r="M684" s="38">
        <f t="shared" si="216"/>
        <v>0</v>
      </c>
      <c r="N684" s="38"/>
      <c r="O684" s="38"/>
      <c r="P684" s="38"/>
      <c r="Q684" s="38"/>
      <c r="R684" s="39"/>
      <c r="S684" s="39"/>
      <c r="T684" s="39"/>
    </row>
    <row r="685" spans="1:20" ht="9.75" customHeight="1" x14ac:dyDescent="0.2">
      <c r="A685" s="29"/>
      <c r="B685" s="52"/>
      <c r="C685" s="157"/>
      <c r="D685" s="79" t="str">
        <f t="shared" si="214"/>
        <v>O</v>
      </c>
      <c r="E685" s="24"/>
      <c r="F685" s="155"/>
      <c r="G685" s="184"/>
      <c r="H685" s="39"/>
      <c r="I685" s="39"/>
      <c r="J685" s="24"/>
      <c r="K685" s="39"/>
      <c r="L685" s="38">
        <f t="shared" si="215"/>
        <v>0</v>
      </c>
      <c r="M685" s="38">
        <f t="shared" si="216"/>
        <v>0</v>
      </c>
      <c r="N685" s="38"/>
      <c r="O685" s="38"/>
      <c r="P685" s="38"/>
      <c r="Q685" s="38"/>
      <c r="R685" s="39"/>
      <c r="S685" s="39"/>
      <c r="T685" s="39"/>
    </row>
    <row r="686" spans="1:20" ht="9.75" customHeight="1" x14ac:dyDescent="0.2">
      <c r="A686" s="29"/>
      <c r="B686" s="52"/>
      <c r="C686" s="157"/>
      <c r="D686" s="79" t="str">
        <f t="shared" si="214"/>
        <v>O</v>
      </c>
      <c r="E686" s="24"/>
      <c r="F686" s="155"/>
      <c r="G686" s="184"/>
      <c r="H686" s="39"/>
      <c r="I686" s="39"/>
      <c r="J686" s="24"/>
      <c r="K686" s="39"/>
      <c r="L686" s="38">
        <f t="shared" si="215"/>
        <v>0</v>
      </c>
      <c r="M686" s="38">
        <f t="shared" si="216"/>
        <v>0</v>
      </c>
      <c r="N686" s="38"/>
      <c r="O686" s="38"/>
      <c r="P686" s="38"/>
      <c r="Q686" s="38"/>
      <c r="R686" s="39"/>
      <c r="S686" s="39"/>
      <c r="T686" s="39"/>
    </row>
    <row r="687" spans="1:20" ht="9.75" customHeight="1" x14ac:dyDescent="0.2">
      <c r="A687" s="29"/>
      <c r="B687" s="52"/>
      <c r="C687" s="157"/>
      <c r="D687" s="79" t="str">
        <f t="shared" si="214"/>
        <v>O</v>
      </c>
      <c r="E687" s="24"/>
      <c r="F687" s="155"/>
      <c r="G687" s="184"/>
      <c r="H687" s="39"/>
      <c r="I687" s="39"/>
      <c r="J687" s="24"/>
      <c r="K687" s="39"/>
      <c r="L687" s="38">
        <f t="shared" si="215"/>
        <v>0</v>
      </c>
      <c r="M687" s="38">
        <f t="shared" si="216"/>
        <v>0</v>
      </c>
      <c r="N687" s="38"/>
      <c r="O687" s="38"/>
      <c r="P687" s="38"/>
      <c r="Q687" s="38"/>
      <c r="R687" s="39"/>
      <c r="S687" s="39"/>
      <c r="T687" s="39"/>
    </row>
    <row r="688" spans="1:20" ht="9.75" customHeight="1" x14ac:dyDescent="0.2">
      <c r="A688" s="29"/>
      <c r="B688" s="52"/>
      <c r="C688" s="157"/>
      <c r="D688" s="79" t="str">
        <f t="shared" si="214"/>
        <v>O</v>
      </c>
      <c r="E688" s="24"/>
      <c r="F688" s="155"/>
      <c r="G688" s="184"/>
      <c r="H688" s="39"/>
      <c r="I688" s="39"/>
      <c r="J688" s="24"/>
      <c r="K688" s="39"/>
      <c r="L688" s="38">
        <f t="shared" si="215"/>
        <v>0</v>
      </c>
      <c r="M688" s="38">
        <f t="shared" si="216"/>
        <v>0</v>
      </c>
      <c r="N688" s="38"/>
      <c r="O688" s="38"/>
      <c r="P688" s="38"/>
      <c r="Q688" s="38"/>
      <c r="R688" s="39"/>
      <c r="S688" s="39"/>
      <c r="T688" s="39"/>
    </row>
    <row r="689" spans="1:24" ht="9.75" customHeight="1" x14ac:dyDescent="0.2">
      <c r="A689" s="29"/>
      <c r="B689" s="52"/>
      <c r="C689" s="157"/>
      <c r="D689" s="79" t="str">
        <f t="shared" si="214"/>
        <v>O</v>
      </c>
      <c r="E689" s="24"/>
      <c r="F689" s="155"/>
      <c r="G689" s="184"/>
      <c r="H689" s="39"/>
      <c r="I689" s="39"/>
      <c r="J689" s="24"/>
      <c r="K689" s="39"/>
      <c r="L689" s="38">
        <f t="shared" si="215"/>
        <v>0</v>
      </c>
      <c r="M689" s="38">
        <f t="shared" si="216"/>
        <v>0</v>
      </c>
      <c r="N689" s="38"/>
      <c r="O689" s="38"/>
      <c r="P689" s="38"/>
      <c r="Q689" s="38"/>
      <c r="R689" s="39"/>
      <c r="S689" s="39"/>
      <c r="T689" s="39"/>
    </row>
    <row r="690" spans="1:24" ht="9.75" customHeight="1" x14ac:dyDescent="0.2">
      <c r="A690" s="29"/>
      <c r="B690" s="52"/>
      <c r="C690" s="157"/>
      <c r="D690" s="79" t="str">
        <f t="shared" si="214"/>
        <v>O</v>
      </c>
      <c r="E690" s="24"/>
      <c r="F690" s="155"/>
      <c r="G690" s="184"/>
      <c r="H690" s="39"/>
      <c r="I690" s="39"/>
      <c r="J690" s="24"/>
      <c r="K690" s="39"/>
      <c r="L690" s="38">
        <f t="shared" si="215"/>
        <v>0</v>
      </c>
      <c r="M690" s="38">
        <f t="shared" si="216"/>
        <v>0</v>
      </c>
      <c r="N690" s="38"/>
      <c r="O690" s="38"/>
      <c r="P690" s="38"/>
      <c r="Q690" s="38"/>
      <c r="R690" s="39"/>
      <c r="S690" s="39"/>
      <c r="T690" s="39"/>
    </row>
    <row r="691" spans="1:24" ht="9.75" customHeight="1" x14ac:dyDescent="0.2">
      <c r="A691" s="29"/>
      <c r="B691" s="52"/>
      <c r="C691" s="157"/>
      <c r="D691" s="79" t="str">
        <f t="shared" si="214"/>
        <v>O</v>
      </c>
      <c r="E691" s="24"/>
      <c r="F691" s="155"/>
      <c r="G691" s="184"/>
      <c r="H691" s="39"/>
      <c r="I691" s="39"/>
      <c r="J691" s="24"/>
      <c r="K691" s="39"/>
      <c r="L691" s="38">
        <f t="shared" si="215"/>
        <v>0</v>
      </c>
      <c r="M691" s="38">
        <f t="shared" si="216"/>
        <v>0</v>
      </c>
      <c r="N691" s="38"/>
      <c r="O691" s="38"/>
      <c r="P691" s="38"/>
      <c r="Q691" s="38"/>
      <c r="R691" s="39"/>
      <c r="S691" s="39"/>
      <c r="T691" s="39"/>
    </row>
    <row r="692" spans="1:24" ht="9.75" customHeight="1" x14ac:dyDescent="0.2">
      <c r="A692" s="29"/>
      <c r="B692" s="52"/>
      <c r="C692" s="157"/>
      <c r="D692" s="79" t="str">
        <f t="shared" si="214"/>
        <v>O</v>
      </c>
      <c r="E692" s="24"/>
      <c r="F692" s="155"/>
      <c r="G692" s="184"/>
      <c r="H692" s="39"/>
      <c r="I692" s="39"/>
      <c r="J692" s="24"/>
      <c r="K692" s="39"/>
      <c r="L692" s="38">
        <f t="shared" si="215"/>
        <v>0</v>
      </c>
      <c r="M692" s="38">
        <f t="shared" si="216"/>
        <v>0</v>
      </c>
      <c r="N692" s="38"/>
      <c r="O692" s="38"/>
      <c r="P692" s="38"/>
      <c r="Q692" s="38"/>
      <c r="R692" s="39"/>
      <c r="S692" s="39"/>
      <c r="T692" s="39"/>
    </row>
    <row r="693" spans="1:24" ht="9.75" customHeight="1" x14ac:dyDescent="0.2">
      <c r="A693" s="29"/>
      <c r="B693" s="52"/>
      <c r="C693" s="157"/>
      <c r="D693" s="79" t="str">
        <f t="shared" si="214"/>
        <v>O</v>
      </c>
      <c r="E693" s="24"/>
      <c r="F693" s="155"/>
      <c r="G693" s="184"/>
      <c r="H693" s="39"/>
      <c r="I693" s="39"/>
      <c r="J693" s="24"/>
      <c r="K693" s="39"/>
      <c r="L693" s="38">
        <f t="shared" si="215"/>
        <v>0</v>
      </c>
      <c r="M693" s="38">
        <f t="shared" si="216"/>
        <v>0</v>
      </c>
      <c r="N693" s="38"/>
      <c r="O693" s="38"/>
      <c r="P693" s="38"/>
      <c r="Q693" s="38"/>
      <c r="R693" s="39"/>
      <c r="S693" s="39"/>
      <c r="T693" s="39"/>
    </row>
    <row r="694" spans="1:24" ht="9.75" customHeight="1" x14ac:dyDescent="0.2">
      <c r="A694" s="29"/>
      <c r="B694" s="52"/>
      <c r="C694" s="157"/>
      <c r="D694" s="79" t="str">
        <f t="shared" si="214"/>
        <v>O</v>
      </c>
      <c r="E694" s="24"/>
      <c r="F694" s="155"/>
      <c r="G694" s="184"/>
      <c r="H694" s="39"/>
      <c r="I694" s="39"/>
      <c r="J694" s="24"/>
      <c r="K694" s="39"/>
      <c r="L694" s="38">
        <f t="shared" si="215"/>
        <v>0</v>
      </c>
      <c r="M694" s="38">
        <f t="shared" si="216"/>
        <v>0</v>
      </c>
      <c r="N694" s="38"/>
      <c r="O694" s="38"/>
      <c r="P694" s="38"/>
      <c r="Q694" s="38"/>
      <c r="R694" s="39"/>
      <c r="S694" s="39"/>
      <c r="T694" s="39"/>
    </row>
    <row r="695" spans="1:24" ht="9.75" customHeight="1" x14ac:dyDescent="0.2">
      <c r="A695" s="29"/>
      <c r="B695" s="52"/>
      <c r="C695" s="157"/>
      <c r="D695" s="79" t="str">
        <f t="shared" si="214"/>
        <v>O</v>
      </c>
      <c r="E695" s="24"/>
      <c r="F695" s="155"/>
      <c r="G695" s="184"/>
      <c r="H695" s="39"/>
      <c r="I695" s="39"/>
      <c r="J695" s="24"/>
      <c r="K695" s="39"/>
      <c r="L695" s="38">
        <f t="shared" si="215"/>
        <v>0</v>
      </c>
      <c r="M695" s="38">
        <f t="shared" si="216"/>
        <v>0</v>
      </c>
      <c r="N695" s="38"/>
      <c r="O695" s="38"/>
      <c r="P695" s="38"/>
      <c r="Q695" s="38"/>
      <c r="R695" s="39"/>
      <c r="S695" s="39"/>
      <c r="T695" s="39"/>
    </row>
    <row r="696" spans="1:24" ht="9.75" customHeight="1" x14ac:dyDescent="0.2">
      <c r="A696" s="29"/>
      <c r="B696" s="52"/>
      <c r="C696" s="157"/>
      <c r="D696" s="79" t="str">
        <f t="shared" si="214"/>
        <v>O</v>
      </c>
      <c r="E696" s="24"/>
      <c r="F696" s="155"/>
      <c r="G696" s="184"/>
      <c r="H696" s="39"/>
      <c r="I696" s="39"/>
      <c r="J696" s="24"/>
      <c r="K696" s="39"/>
      <c r="L696" s="38">
        <f t="shared" si="215"/>
        <v>0</v>
      </c>
      <c r="M696" s="38">
        <f t="shared" si="216"/>
        <v>0</v>
      </c>
      <c r="N696" s="38"/>
      <c r="O696" s="38"/>
      <c r="P696" s="38"/>
      <c r="Q696" s="38"/>
      <c r="R696" s="39"/>
      <c r="S696" s="39"/>
      <c r="T696" s="39"/>
      <c r="U696" s="267" t="str">
        <f>U646</f>
        <v xml:space="preserve"> </v>
      </c>
    </row>
    <row r="697" spans="1:24" ht="9.75" customHeight="1" x14ac:dyDescent="0.2">
      <c r="A697" s="30"/>
      <c r="B697" s="53"/>
      <c r="C697" s="158"/>
      <c r="D697" s="80" t="str">
        <f t="shared" si="214"/>
        <v>O</v>
      </c>
      <c r="E697" s="25"/>
      <c r="F697" s="155"/>
      <c r="G697" s="184"/>
      <c r="H697" s="40"/>
      <c r="I697" s="39"/>
      <c r="J697" s="25"/>
      <c r="K697" s="40"/>
      <c r="L697" s="38">
        <f t="shared" si="215"/>
        <v>0</v>
      </c>
      <c r="M697" s="38">
        <f t="shared" si="216"/>
        <v>0</v>
      </c>
      <c r="N697" s="38"/>
      <c r="O697" s="38"/>
      <c r="P697" s="38"/>
      <c r="Q697" s="38"/>
      <c r="R697" s="40"/>
      <c r="S697" s="40"/>
      <c r="T697" s="40"/>
      <c r="U697" s="267"/>
    </row>
    <row r="698" spans="1:24" ht="9.75" customHeight="1" x14ac:dyDescent="0.2">
      <c r="A698" s="188" t="str">
        <f>IF(A648&lt;&gt;"",A648,"")</f>
        <v/>
      </c>
      <c r="B698" s="125"/>
      <c r="C698" s="125"/>
      <c r="D698" s="125"/>
      <c r="E698" s="125"/>
      <c r="F698" s="129"/>
      <c r="G698" s="129" t="str">
        <f>G648</f>
        <v>Summe</v>
      </c>
      <c r="H698" s="129"/>
      <c r="I698" s="130"/>
      <c r="J698" s="20" t="str">
        <f>J648</f>
        <v xml:space="preserve"> Summe</v>
      </c>
      <c r="K698" s="41">
        <f t="shared" ref="K698:T698" si="217">SUM(K670:K697)</f>
        <v>0</v>
      </c>
      <c r="L698" s="41">
        <f t="shared" si="217"/>
        <v>0</v>
      </c>
      <c r="M698" s="41">
        <f t="shared" si="217"/>
        <v>0</v>
      </c>
      <c r="N698" s="41">
        <f t="shared" si="217"/>
        <v>0</v>
      </c>
      <c r="O698" s="41">
        <f t="shared" si="217"/>
        <v>0</v>
      </c>
      <c r="P698" s="41">
        <f t="shared" si="217"/>
        <v>0</v>
      </c>
      <c r="Q698" s="41">
        <f t="shared" si="217"/>
        <v>0</v>
      </c>
      <c r="R698" s="41">
        <f t="shared" si="217"/>
        <v>0</v>
      </c>
      <c r="S698" s="41">
        <f t="shared" si="217"/>
        <v>0</v>
      </c>
      <c r="T698" s="41">
        <f t="shared" si="217"/>
        <v>0</v>
      </c>
      <c r="U698" s="267"/>
    </row>
    <row r="699" spans="1:24" ht="9.75" customHeight="1" x14ac:dyDescent="0.2">
      <c r="A699" s="9"/>
      <c r="B699" s="9"/>
      <c r="C699" s="9"/>
      <c r="D699" s="9"/>
      <c r="E699" s="8"/>
      <c r="F699" s="131"/>
      <c r="G699" s="131" t="str">
        <f>G649</f>
        <v>Gemeinkosten 25% pauschal</v>
      </c>
      <c r="H699" s="131"/>
      <c r="I699" s="132"/>
      <c r="J699" s="20" t="str">
        <f>J649</f>
        <v xml:space="preserve"> Gemeinkosten 25% pauschal</v>
      </c>
      <c r="K699" s="42"/>
      <c r="L699" s="41">
        <f>ROUNDDOWN(L698*$Y$6,2)</f>
        <v>0</v>
      </c>
      <c r="M699" s="42"/>
      <c r="N699" s="42"/>
      <c r="O699" s="42"/>
      <c r="P699" s="42"/>
      <c r="Q699" s="42"/>
      <c r="R699" s="42"/>
      <c r="S699" s="42"/>
      <c r="T699" s="42"/>
      <c r="U699" s="267"/>
    </row>
    <row r="700" spans="1:24" ht="9.75" customHeight="1" x14ac:dyDescent="0.2">
      <c r="A700" s="128" t="str">
        <f>A650</f>
        <v>Bitte verwenden Sie für jedes Jahr ein extra Blatt.</v>
      </c>
      <c r="B700" s="7"/>
      <c r="C700" s="7"/>
      <c r="D700" s="7"/>
      <c r="E700" s="8"/>
      <c r="F700" s="131"/>
      <c r="G700" s="131" t="str">
        <f>G650</f>
        <v>GESAMTKOSTEN</v>
      </c>
      <c r="H700" s="131"/>
      <c r="I700" s="132"/>
      <c r="J700" s="20" t="str">
        <f>J650</f>
        <v xml:space="preserve"> GESAMTKOSTEN</v>
      </c>
      <c r="K700" s="41">
        <f>K698</f>
        <v>0</v>
      </c>
      <c r="L700" s="41">
        <f>L698+L699</f>
        <v>0</v>
      </c>
      <c r="M700" s="41"/>
      <c r="N700" s="41">
        <f t="shared" ref="N700:T700" si="218">N698</f>
        <v>0</v>
      </c>
      <c r="O700" s="41">
        <f t="shared" si="218"/>
        <v>0</v>
      </c>
      <c r="P700" s="41">
        <f t="shared" si="218"/>
        <v>0</v>
      </c>
      <c r="Q700" s="41">
        <f t="shared" si="218"/>
        <v>0</v>
      </c>
      <c r="R700" s="41">
        <f t="shared" si="218"/>
        <v>0</v>
      </c>
      <c r="S700" s="41">
        <f t="shared" si="218"/>
        <v>0</v>
      </c>
      <c r="T700" s="41">
        <f t="shared" si="218"/>
        <v>0</v>
      </c>
      <c r="U700" s="267"/>
    </row>
    <row r="701" spans="1:24" ht="9.75" customHeight="1" x14ac:dyDescent="0.2">
      <c r="A701" s="7"/>
      <c r="B701" s="7"/>
      <c r="C701" s="7"/>
      <c r="D701" s="7"/>
      <c r="E701" s="8"/>
      <c r="F701" s="8"/>
      <c r="G701" s="8"/>
      <c r="H701" s="8"/>
      <c r="I701" s="8"/>
      <c r="J701" s="21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V701" s="34"/>
      <c r="W701" s="34"/>
      <c r="X701" s="34"/>
    </row>
    <row r="702" spans="1:24" ht="9.75" customHeight="1" x14ac:dyDescent="0.2">
      <c r="A702" s="127" t="str">
        <f>A652</f>
        <v>Arbeits-, Zeit- und Ausgabenplan (Durchführbarkeitsstudien)</v>
      </c>
      <c r="B702" s="7"/>
      <c r="C702" s="7"/>
      <c r="D702" s="7"/>
      <c r="E702" s="8"/>
      <c r="F702" s="8"/>
      <c r="G702" s="8"/>
      <c r="H702" s="8"/>
      <c r="I702" s="8"/>
      <c r="J702" s="8"/>
      <c r="K702" s="255" t="str">
        <f>K652</f>
        <v>BN: ______________________</v>
      </c>
      <c r="L702" s="255"/>
      <c r="M702" s="255"/>
      <c r="N702" s="255"/>
      <c r="O702" s="255"/>
      <c r="P702" s="255"/>
      <c r="Q702" s="255"/>
      <c r="R702" s="255"/>
      <c r="S702" s="255"/>
      <c r="T702" s="255"/>
    </row>
    <row r="703" spans="1:24" ht="9.75" customHeight="1" x14ac:dyDescent="0.2">
      <c r="A703" s="7"/>
      <c r="B703" s="7"/>
      <c r="C703" s="7"/>
      <c r="D703" s="7"/>
      <c r="E703" s="124"/>
      <c r="F703" s="8"/>
      <c r="G703" s="8"/>
      <c r="H703" s="8"/>
      <c r="I703" s="8"/>
      <c r="J703" s="8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</row>
    <row r="704" spans="1:24" ht="9.75" customHeight="1" x14ac:dyDescent="0.2">
      <c r="A704" s="9"/>
      <c r="B704" s="9"/>
      <c r="C704" s="9"/>
      <c r="D704" s="9"/>
      <c r="E704" s="124"/>
      <c r="F704" s="8" t="str">
        <f>F654</f>
        <v/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</row>
    <row r="705" spans="1:20" ht="9.75" customHeight="1" x14ac:dyDescent="0.2">
      <c r="A705" s="253" t="str">
        <f>A655</f>
        <v>Jahr</v>
      </c>
      <c r="B705" s="254"/>
      <c r="C705" s="46"/>
      <c r="D705" s="13" t="b">
        <f>IF(OR(VALUE(ROW(L750))&lt;&gt;(T706*50),VALUE(COLUMN(T750))&lt;&gt;IF(ISBLANK($V$72),IF(ISBLANK($V$72),IF(AND($Y$4=1,$Y$5="ja"),20-$AA$72,20-LOOKUP($Y$4,$W$17:$Z$17,$W$72:$Z$72)),20),20)),FALSE,TRUE)</f>
        <v>1</v>
      </c>
      <c r="E705" s="124" t="str">
        <f>IF(E655="","",E655)</f>
        <v>Spalte 5: maximal 143 produktive h/Monat je Vollzeitbeschäftigten</v>
      </c>
      <c r="G705" s="8"/>
      <c r="I705" s="8"/>
      <c r="J705" s="8"/>
      <c r="K705" s="8"/>
      <c r="L705" s="21"/>
      <c r="M705" s="21"/>
      <c r="N705" s="21"/>
      <c r="O705" s="21"/>
      <c r="P705" s="21"/>
      <c r="Q705" s="21"/>
      <c r="R705" s="8"/>
      <c r="S705" s="8"/>
      <c r="T705" s="10" t="str">
        <f>T655</f>
        <v xml:space="preserve"> Blatt</v>
      </c>
    </row>
    <row r="706" spans="1:20" ht="9.75" customHeight="1" x14ac:dyDescent="0.2">
      <c r="A706" s="251">
        <f>A656</f>
        <v>0</v>
      </c>
      <c r="B706" s="252"/>
      <c r="C706" s="57"/>
      <c r="D706" s="57" t="b">
        <f>IF($Y$3="",IF(COUNTBLANK(C720:C747)=COUNTA(D720:D747),TRUE,FALSE),IF((COUNTIF(D720:D747,"E")+COUNTIF(D720:D747,"I"))=(COUNTA(D720:D747)-COUNTBLANK(D720:D747)),TRUE,FALSE))</f>
        <v>1</v>
      </c>
      <c r="E706" s="124" t="str">
        <f>IF(E656="","",E656)</f>
        <v>Basis Spalte 6: qualifikationsabhängige Stundensätze (siehe www.tbi-mv.de)</v>
      </c>
      <c r="G706" s="8"/>
      <c r="I706" s="8"/>
      <c r="J706" s="8"/>
      <c r="K706" s="8"/>
      <c r="T706" s="11">
        <f>T656+1</f>
        <v>15</v>
      </c>
    </row>
    <row r="707" spans="1:20" ht="9.75" customHeight="1" x14ac:dyDescent="0.2">
      <c r="A707" s="163">
        <f>IF(A706="",0,IF(ISERROR(A757),1,A757+1))</f>
        <v>6</v>
      </c>
      <c r="B707" s="12"/>
      <c r="C707" s="12"/>
      <c r="D707" s="13" t="b">
        <f>IF(COUNTA(L720:L747)=28,TRUE,FALSE)</f>
        <v>1</v>
      </c>
      <c r="E707" s="244" t="str">
        <f>IF(AND(D705,D706,D707),"","FEHLER-verursachende Bearbeitung der AZA-Vorlage")</f>
        <v/>
      </c>
      <c r="F707" s="244"/>
      <c r="G707" s="244"/>
      <c r="H707" s="244"/>
      <c r="I707" s="244"/>
      <c r="J707" s="244"/>
      <c r="K707" s="244"/>
      <c r="L707" s="244"/>
      <c r="M707" s="8"/>
      <c r="N707" s="8"/>
      <c r="O707" s="8"/>
      <c r="P707" s="8"/>
      <c r="Q707" s="8"/>
      <c r="R707" s="8"/>
      <c r="S707" s="8"/>
      <c r="T707" s="8"/>
    </row>
    <row r="708" spans="1:20" ht="9.75" customHeight="1" x14ac:dyDescent="0.2">
      <c r="A708" s="12"/>
      <c r="B708" s="12"/>
      <c r="C708" s="12"/>
      <c r="D708" s="12"/>
      <c r="E708" s="244"/>
      <c r="F708" s="244"/>
      <c r="G708" s="244"/>
      <c r="H708" s="244"/>
      <c r="I708" s="244"/>
      <c r="J708" s="244"/>
      <c r="K708" s="244"/>
      <c r="L708" s="244"/>
      <c r="M708" s="8"/>
      <c r="N708" s="8"/>
      <c r="O708" s="8"/>
      <c r="P708" s="8"/>
      <c r="Q708" s="8"/>
      <c r="R708" s="8"/>
      <c r="S708" s="8"/>
      <c r="T708" s="8"/>
    </row>
    <row r="709" spans="1:20" ht="9.75" customHeight="1" x14ac:dyDescent="0.2">
      <c r="B709" s="13" t="str">
        <f>IF(B659="","",B659)</f>
        <v/>
      </c>
      <c r="C709" s="9" t="str">
        <f>IF(C659="","",C659)</f>
        <v/>
      </c>
      <c r="D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</row>
    <row r="710" spans="1:20" ht="9.75" customHeight="1" x14ac:dyDescent="0.2">
      <c r="A710" s="13"/>
      <c r="B710" s="13"/>
      <c r="C710" s="13"/>
      <c r="D710" s="13"/>
      <c r="E710" s="211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</row>
    <row r="711" spans="1:20" ht="9.75" customHeight="1" x14ac:dyDescent="0.2">
      <c r="A711" s="48" t="str">
        <f>A661</f>
        <v/>
      </c>
      <c r="B711" s="48" t="str">
        <f>B661</f>
        <v/>
      </c>
      <c r="C711" s="245" t="str">
        <f>C661</f>
        <v>FuE-Kategorie</v>
      </c>
      <c r="D711" s="245"/>
      <c r="E711" s="48" t="str">
        <f t="shared" ref="E711:F719" si="219">E661</f>
        <v/>
      </c>
      <c r="F711" s="239" t="str">
        <f t="shared" si="219"/>
        <v>Personal</v>
      </c>
      <c r="G711" s="239"/>
      <c r="H711" s="239"/>
      <c r="I711" s="239"/>
      <c r="J711" s="48" t="str">
        <f>J661</f>
        <v/>
      </c>
      <c r="K711" s="248" t="str">
        <f>K661</f>
        <v xml:space="preserve">Ausgabengruppe </v>
      </c>
      <c r="L711" s="249"/>
      <c r="M711" s="249"/>
      <c r="N711" s="249"/>
      <c r="O711" s="249"/>
      <c r="P711" s="249"/>
      <c r="Q711" s="249"/>
      <c r="R711" s="249"/>
      <c r="S711" s="249"/>
      <c r="T711" s="250"/>
    </row>
    <row r="712" spans="1:20" ht="9.75" customHeight="1" x14ac:dyDescent="0.2">
      <c r="A712" s="26" t="str">
        <f t="shared" ref="A712:B719" si="220">A662</f>
        <v/>
      </c>
      <c r="B712" s="26" t="str">
        <f t="shared" si="220"/>
        <v/>
      </c>
      <c r="C712" s="246"/>
      <c r="D712" s="246"/>
      <c r="E712" s="26" t="str">
        <f t="shared" si="219"/>
        <v/>
      </c>
      <c r="F712" s="240" t="str">
        <f t="shared" si="219"/>
        <v/>
      </c>
      <c r="G712" s="241"/>
      <c r="H712" s="15" t="str">
        <f>H662</f>
        <v/>
      </c>
      <c r="I712" s="15" t="str">
        <f>I662</f>
        <v/>
      </c>
      <c r="J712" s="26" t="str">
        <f>J662</f>
        <v/>
      </c>
      <c r="K712" s="15" t="str">
        <f>K662</f>
        <v/>
      </c>
      <c r="L712" s="15" t="str">
        <f t="shared" ref="L712:T712" si="221">L662</f>
        <v/>
      </c>
      <c r="M712" s="15" t="str">
        <f t="shared" si="221"/>
        <v/>
      </c>
      <c r="N712" s="15" t="str">
        <f t="shared" si="221"/>
        <v/>
      </c>
      <c r="O712" s="15" t="str">
        <f t="shared" si="221"/>
        <v/>
      </c>
      <c r="P712" s="15" t="str">
        <f t="shared" si="221"/>
        <v/>
      </c>
      <c r="Q712" s="15" t="str">
        <f t="shared" si="221"/>
        <v/>
      </c>
      <c r="R712" s="15" t="str">
        <f t="shared" si="221"/>
        <v/>
      </c>
      <c r="S712" s="15" t="str">
        <f t="shared" si="221"/>
        <v/>
      </c>
      <c r="T712" s="15" t="str">
        <f t="shared" si="221"/>
        <v/>
      </c>
    </row>
    <row r="713" spans="1:20" ht="9.75" customHeight="1" x14ac:dyDescent="0.2">
      <c r="A713" s="26" t="str">
        <f t="shared" si="220"/>
        <v/>
      </c>
      <c r="B713" s="26" t="str">
        <f t="shared" si="220"/>
        <v/>
      </c>
      <c r="C713" s="246"/>
      <c r="D713" s="246"/>
      <c r="E713" s="26" t="str">
        <f t="shared" si="219"/>
        <v>Jahresprogramm in</v>
      </c>
      <c r="F713" s="242" t="str">
        <f t="shared" si="219"/>
        <v>Zahl und</v>
      </c>
      <c r="G713" s="243"/>
      <c r="H713" s="26" t="str">
        <f t="shared" ref="H713:T713" si="222">H663</f>
        <v>Stunden</v>
      </c>
      <c r="I713" s="26" t="str">
        <f t="shared" si="222"/>
        <v>Stunden-</v>
      </c>
      <c r="J713" s="26" t="str">
        <f t="shared" si="222"/>
        <v/>
      </c>
      <c r="K713" s="26" t="str">
        <f t="shared" si="222"/>
        <v/>
      </c>
      <c r="L713" s="172" t="str">
        <f t="shared" si="222"/>
        <v>Personal</v>
      </c>
      <c r="M713" s="26" t="str">
        <f t="shared" si="222"/>
        <v>Gemein-</v>
      </c>
      <c r="N713" s="26" t="str">
        <f t="shared" si="222"/>
        <v/>
      </c>
      <c r="O713" s="26" t="str">
        <f t="shared" si="222"/>
        <v/>
      </c>
      <c r="P713" s="26" t="str">
        <f t="shared" si="222"/>
        <v/>
      </c>
      <c r="Q713" s="26" t="str">
        <f t="shared" si="222"/>
        <v/>
      </c>
      <c r="R713" s="26" t="str">
        <f t="shared" si="222"/>
        <v/>
      </c>
      <c r="S713" s="26" t="str">
        <f t="shared" si="222"/>
        <v/>
      </c>
      <c r="T713" s="26" t="str">
        <f t="shared" si="222"/>
        <v>externe</v>
      </c>
    </row>
    <row r="714" spans="1:20" ht="9.75" customHeight="1" x14ac:dyDescent="0.2">
      <c r="A714" s="26" t="str">
        <f t="shared" si="220"/>
        <v>Lfd.</v>
      </c>
      <c r="B714" s="26" t="str">
        <f t="shared" si="220"/>
        <v>Arbeiten</v>
      </c>
      <c r="C714" s="246"/>
      <c r="D714" s="246"/>
      <c r="E714" s="26" t="str">
        <f t="shared" si="219"/>
        <v>Projektabschnitten</v>
      </c>
      <c r="F714" s="242" t="str">
        <f t="shared" si="219"/>
        <v>Qualifika-</v>
      </c>
      <c r="G714" s="243"/>
      <c r="H714" s="26" t="str">
        <f t="shared" ref="H714:T714" si="223">H664</f>
        <v>Gesamt</v>
      </c>
      <c r="I714" s="26" t="str">
        <f t="shared" si="223"/>
        <v>sätze</v>
      </c>
      <c r="J714" s="26" t="str">
        <f t="shared" si="223"/>
        <v/>
      </c>
      <c r="K714" s="26" t="str">
        <f t="shared" si="223"/>
        <v/>
      </c>
      <c r="L714" s="26" t="str">
        <f t="shared" si="223"/>
        <v>Sp. 5x6</v>
      </c>
      <c r="M714" s="26" t="str">
        <f t="shared" si="223"/>
        <v>kosten</v>
      </c>
      <c r="N714" s="26" t="str">
        <f t="shared" si="223"/>
        <v/>
      </c>
      <c r="O714" s="26" t="str">
        <f t="shared" si="223"/>
        <v/>
      </c>
      <c r="P714" s="26" t="str">
        <f t="shared" si="223"/>
        <v/>
      </c>
      <c r="Q714" s="26" t="str">
        <f t="shared" si="223"/>
        <v/>
      </c>
      <c r="R714" s="26" t="str">
        <f t="shared" si="223"/>
        <v/>
      </c>
      <c r="S714" s="26" t="str">
        <f t="shared" si="223"/>
        <v/>
      </c>
      <c r="T714" s="26" t="str">
        <f t="shared" si="223"/>
        <v>Studien-</v>
      </c>
    </row>
    <row r="715" spans="1:20" ht="9.75" customHeight="1" x14ac:dyDescent="0.2">
      <c r="A715" s="26" t="str">
        <f t="shared" si="220"/>
        <v>Nr.</v>
      </c>
      <c r="B715" s="26" t="str">
        <f t="shared" si="220"/>
        <v>von/bis</v>
      </c>
      <c r="C715" s="246"/>
      <c r="D715" s="246"/>
      <c r="E715" s="26" t="str">
        <f t="shared" si="219"/>
        <v>im Kalenderjahr</v>
      </c>
      <c r="F715" s="242" t="str">
        <f t="shared" si="219"/>
        <v>tion</v>
      </c>
      <c r="G715" s="243"/>
      <c r="H715" s="26" t="str">
        <f t="shared" ref="H715:T715" si="224">H665</f>
        <v/>
      </c>
      <c r="I715" s="26" t="str">
        <f t="shared" si="224"/>
        <v/>
      </c>
      <c r="J715" s="26" t="str">
        <f t="shared" si="224"/>
        <v/>
      </c>
      <c r="K715" s="26" t="str">
        <f t="shared" si="224"/>
        <v/>
      </c>
      <c r="L715" s="26" t="str">
        <f t="shared" si="224"/>
        <v/>
      </c>
      <c r="M715" s="26" t="str">
        <f t="shared" si="224"/>
        <v/>
      </c>
      <c r="N715" s="26" t="str">
        <f t="shared" si="224"/>
        <v/>
      </c>
      <c r="O715" s="26" t="str">
        <f t="shared" si="224"/>
        <v/>
      </c>
      <c r="P715" s="26" t="str">
        <f t="shared" si="224"/>
        <v/>
      </c>
      <c r="Q715" s="26" t="str">
        <f t="shared" si="224"/>
        <v/>
      </c>
      <c r="R715" s="26" t="str">
        <f t="shared" si="224"/>
        <v/>
      </c>
      <c r="S715" s="26" t="str">
        <f t="shared" si="224"/>
        <v/>
      </c>
      <c r="T715" s="26" t="str">
        <f t="shared" si="224"/>
        <v>kosten</v>
      </c>
    </row>
    <row r="716" spans="1:20" ht="9.75" customHeight="1" x14ac:dyDescent="0.2">
      <c r="A716" s="26" t="str">
        <f t="shared" si="220"/>
        <v/>
      </c>
      <c r="B716" s="26" t="str">
        <f t="shared" si="220"/>
        <v/>
      </c>
      <c r="C716" s="246"/>
      <c r="D716" s="246"/>
      <c r="E716" s="26" t="str">
        <f t="shared" si="219"/>
        <v/>
      </c>
      <c r="F716" s="242" t="str">
        <f t="shared" si="219"/>
        <v/>
      </c>
      <c r="G716" s="243"/>
      <c r="H716" s="26" t="str">
        <f t="shared" ref="H716:T716" si="225">H666</f>
        <v/>
      </c>
      <c r="I716" s="26" t="str">
        <f t="shared" si="225"/>
        <v/>
      </c>
      <c r="J716" s="26" t="str">
        <f t="shared" si="225"/>
        <v/>
      </c>
      <c r="K716" s="26" t="str">
        <f t="shared" si="225"/>
        <v/>
      </c>
      <c r="L716" s="26" t="str">
        <f t="shared" si="225"/>
        <v/>
      </c>
      <c r="M716" s="26" t="str">
        <f t="shared" si="225"/>
        <v/>
      </c>
      <c r="N716" s="26" t="str">
        <f t="shared" si="225"/>
        <v/>
      </c>
      <c r="O716" s="26" t="str">
        <f t="shared" si="225"/>
        <v/>
      </c>
      <c r="P716" s="26" t="str">
        <f t="shared" si="225"/>
        <v/>
      </c>
      <c r="Q716" s="26" t="str">
        <f t="shared" si="225"/>
        <v/>
      </c>
      <c r="R716" s="26" t="str">
        <f t="shared" si="225"/>
        <v/>
      </c>
      <c r="S716" s="26" t="str">
        <f t="shared" si="225"/>
        <v/>
      </c>
      <c r="T716" s="26" t="str">
        <f t="shared" si="225"/>
        <v>(lt. Spalte 3)</v>
      </c>
    </row>
    <row r="717" spans="1:20" ht="9.75" customHeight="1" x14ac:dyDescent="0.2">
      <c r="A717" s="26" t="str">
        <f t="shared" si="220"/>
        <v/>
      </c>
      <c r="B717" s="26" t="str">
        <f t="shared" si="220"/>
        <v/>
      </c>
      <c r="C717" s="246"/>
      <c r="D717" s="246"/>
      <c r="E717" s="26" t="str">
        <f t="shared" si="219"/>
        <v/>
      </c>
      <c r="F717" s="173" t="str">
        <f>IF(AND(COUNTA(H720:H747),COUNTA(I720:I747)),IF(L748=0,"Hier die Anzahl eintagen!",""),"")</f>
        <v/>
      </c>
      <c r="G717" s="174"/>
      <c r="H717" s="26"/>
      <c r="I717" s="26" t="str">
        <f t="shared" ref="I717:T717" si="226">I667</f>
        <v/>
      </c>
      <c r="J717" s="26" t="str">
        <f t="shared" si="226"/>
        <v/>
      </c>
      <c r="K717" s="26" t="str">
        <f t="shared" si="226"/>
        <v/>
      </c>
      <c r="L717" s="26" t="str">
        <f t="shared" si="226"/>
        <v/>
      </c>
      <c r="M717" s="26" t="str">
        <f t="shared" si="226"/>
        <v/>
      </c>
      <c r="N717" s="26" t="str">
        <f t="shared" si="226"/>
        <v/>
      </c>
      <c r="O717" s="26" t="str">
        <f t="shared" si="226"/>
        <v/>
      </c>
      <c r="P717" s="26" t="str">
        <f t="shared" si="226"/>
        <v/>
      </c>
      <c r="Q717" s="26" t="str">
        <f t="shared" si="226"/>
        <v/>
      </c>
      <c r="R717" s="26" t="str">
        <f t="shared" si="226"/>
        <v/>
      </c>
      <c r="S717" s="26" t="str">
        <f t="shared" si="226"/>
        <v/>
      </c>
      <c r="T717" s="26" t="str">
        <f t="shared" si="226"/>
        <v/>
      </c>
    </row>
    <row r="718" spans="1:20" ht="9.75" customHeight="1" x14ac:dyDescent="0.2">
      <c r="A718" s="27" t="str">
        <f t="shared" si="220"/>
        <v/>
      </c>
      <c r="B718" s="27" t="str">
        <f t="shared" si="220"/>
        <v/>
      </c>
      <c r="C718" s="247"/>
      <c r="D718" s="247"/>
      <c r="E718" s="27" t="str">
        <f t="shared" si="219"/>
        <v/>
      </c>
      <c r="F718" s="176"/>
      <c r="G718" s="177" t="str">
        <f>G668</f>
        <v/>
      </c>
      <c r="H718" s="27" t="str">
        <f t="shared" ref="H718:T718" si="227">H668</f>
        <v/>
      </c>
      <c r="I718" s="27" t="str">
        <f t="shared" si="227"/>
        <v>€</v>
      </c>
      <c r="J718" s="27" t="str">
        <f t="shared" si="227"/>
        <v/>
      </c>
      <c r="K718" s="27" t="str">
        <f t="shared" si="227"/>
        <v>€</v>
      </c>
      <c r="L718" s="27" t="str">
        <f t="shared" si="227"/>
        <v>€</v>
      </c>
      <c r="M718" s="27" t="str">
        <f t="shared" si="227"/>
        <v>€</v>
      </c>
      <c r="N718" s="27" t="str">
        <f t="shared" si="227"/>
        <v>€</v>
      </c>
      <c r="O718" s="27" t="str">
        <f t="shared" si="227"/>
        <v>€</v>
      </c>
      <c r="P718" s="27" t="str">
        <f t="shared" si="227"/>
        <v>€</v>
      </c>
      <c r="Q718" s="27" t="str">
        <f t="shared" si="227"/>
        <v>€</v>
      </c>
      <c r="R718" s="27" t="str">
        <f t="shared" si="227"/>
        <v>€</v>
      </c>
      <c r="S718" s="27" t="str">
        <f t="shared" si="227"/>
        <v>€</v>
      </c>
      <c r="T718" s="27" t="str">
        <f t="shared" si="227"/>
        <v>€</v>
      </c>
    </row>
    <row r="719" spans="1:20" ht="9.75" customHeight="1" x14ac:dyDescent="0.2">
      <c r="A719" s="18">
        <f t="shared" si="220"/>
        <v>1</v>
      </c>
      <c r="B719" s="18">
        <f t="shared" si="220"/>
        <v>2</v>
      </c>
      <c r="C719" s="235" t="str">
        <f>C669</f>
        <v/>
      </c>
      <c r="D719" s="235"/>
      <c r="E719" s="18">
        <f t="shared" si="219"/>
        <v>3</v>
      </c>
      <c r="F719" s="236">
        <f t="shared" si="219"/>
        <v>4</v>
      </c>
      <c r="G719" s="237"/>
      <c r="H719" s="18">
        <f t="shared" ref="H719:T719" si="228">H669</f>
        <v>5</v>
      </c>
      <c r="I719" s="18">
        <f t="shared" si="228"/>
        <v>6</v>
      </c>
      <c r="J719" s="18" t="str">
        <f t="shared" si="228"/>
        <v/>
      </c>
      <c r="K719" s="18" t="str">
        <f t="shared" si="228"/>
        <v/>
      </c>
      <c r="L719" s="18">
        <f t="shared" si="228"/>
        <v>7</v>
      </c>
      <c r="M719" s="18" t="str">
        <f t="shared" si="228"/>
        <v/>
      </c>
      <c r="N719" s="18" t="str">
        <f t="shared" si="228"/>
        <v/>
      </c>
      <c r="O719" s="18" t="str">
        <f t="shared" si="228"/>
        <v/>
      </c>
      <c r="P719" s="18" t="str">
        <f t="shared" si="228"/>
        <v/>
      </c>
      <c r="Q719" s="18" t="str">
        <f t="shared" si="228"/>
        <v/>
      </c>
      <c r="R719" s="18" t="str">
        <f t="shared" si="228"/>
        <v/>
      </c>
      <c r="S719" s="18" t="str">
        <f t="shared" si="228"/>
        <v/>
      </c>
      <c r="T719" s="18">
        <f t="shared" si="228"/>
        <v>8</v>
      </c>
    </row>
    <row r="720" spans="1:20" ht="9.75" customHeight="1" x14ac:dyDescent="0.2">
      <c r="A720" s="28"/>
      <c r="B720" s="51"/>
      <c r="C720" s="156"/>
      <c r="D720" s="78" t="str">
        <f>IF($Y$3="ja",UPPER(C720),"O")</f>
        <v>O</v>
      </c>
      <c r="E720" s="23"/>
      <c r="F720" s="155"/>
      <c r="G720" s="184"/>
      <c r="H720" s="39"/>
      <c r="I720" s="39"/>
      <c r="J720" s="23"/>
      <c r="K720" s="37"/>
      <c r="L720" s="38">
        <f>IF(OR(D720="",F720=""),0,IFERROR(ROUNDDOWN(H720*I720,2),0))</f>
        <v>0</v>
      </c>
      <c r="M720" s="38">
        <f>ROUNDDOWN($Y$6*$L720,2)</f>
        <v>0</v>
      </c>
      <c r="N720" s="38"/>
      <c r="O720" s="38"/>
      <c r="P720" s="38"/>
      <c r="Q720" s="38"/>
      <c r="R720" s="37"/>
      <c r="S720" s="37"/>
      <c r="T720" s="37"/>
    </row>
    <row r="721" spans="1:20" ht="9.75" customHeight="1" x14ac:dyDescent="0.2">
      <c r="A721" s="29"/>
      <c r="B721" s="52"/>
      <c r="C721" s="157"/>
      <c r="D721" s="79" t="str">
        <f t="shared" ref="D721:D747" si="229">IF($Y$3="ja",IF(UPPER(C721)="",D720,UPPER(C721)),"O")</f>
        <v>O</v>
      </c>
      <c r="E721" s="58" t="str">
        <f>IF(A706=A656,"Übertrag","")</f>
        <v>Übertrag</v>
      </c>
      <c r="F721" s="155"/>
      <c r="G721" s="184"/>
      <c r="H721" s="39"/>
      <c r="I721" s="39"/>
      <c r="J721" s="24"/>
      <c r="K721" s="39">
        <f>IF(E721="Übertrag",IF(K698=0,0,K698),0)</f>
        <v>0</v>
      </c>
      <c r="L721" s="38">
        <f>IF(E721="Übertrag",IF(L698=0,0,L698),IF(OR(D721="",F721=""),0,IFERROR(ROUNDDOWN(H721*I721,2),0)))</f>
        <v>0</v>
      </c>
      <c r="M721" s="39">
        <f>IF(E721="Übertrag",IF(M698=0,0,M698),ROUNDDOWN($Y$6*$L721,2))</f>
        <v>0</v>
      </c>
      <c r="N721" s="39">
        <f>IF(E721="Übertrag",IF(N698=0,0,N698),0)</f>
        <v>0</v>
      </c>
      <c r="O721" s="39">
        <f>IF(E721="Übertrag",IF(O698=0,0,O698),0)</f>
        <v>0</v>
      </c>
      <c r="P721" s="39">
        <f>IF(E721="Übertrag",IF(P698=0,0,P698),0)</f>
        <v>0</v>
      </c>
      <c r="Q721" s="39">
        <f>IF(E721="Übertrag",IF(Q698=0,0,Q698),0)</f>
        <v>0</v>
      </c>
      <c r="R721" s="39">
        <f>IF(E721="Übertrag",IF(R698=0,0,R698),0)</f>
        <v>0</v>
      </c>
      <c r="S721" s="39">
        <f>IF(E721="Übertrag",IF(S698=0,0,S698),0)</f>
        <v>0</v>
      </c>
      <c r="T721" s="39">
        <f>IF(E721="Übertrag",IF(T698=0,0,T698),0)</f>
        <v>0</v>
      </c>
    </row>
    <row r="722" spans="1:20" ht="9.75" customHeight="1" x14ac:dyDescent="0.2">
      <c r="A722" s="29"/>
      <c r="B722" s="52"/>
      <c r="C722" s="157"/>
      <c r="D722" s="79" t="str">
        <f t="shared" si="229"/>
        <v>O</v>
      </c>
      <c r="E722" s="24"/>
      <c r="F722" s="155"/>
      <c r="G722" s="184"/>
      <c r="H722" s="39"/>
      <c r="I722" s="39"/>
      <c r="J722" s="24"/>
      <c r="K722" s="39"/>
      <c r="L722" s="38">
        <f t="shared" ref="L722:L747" si="230">IF(OR(D722="",F722=""),0,IFERROR(ROUNDDOWN(H722*I722,2),0))</f>
        <v>0</v>
      </c>
      <c r="M722" s="38">
        <f t="shared" ref="M722:M747" si="231">ROUNDDOWN($Y$6*$L722,2)</f>
        <v>0</v>
      </c>
      <c r="N722" s="38"/>
      <c r="O722" s="38"/>
      <c r="P722" s="38"/>
      <c r="Q722" s="38"/>
      <c r="R722" s="39"/>
      <c r="S722" s="39"/>
      <c r="T722" s="39"/>
    </row>
    <row r="723" spans="1:20" ht="9.75" customHeight="1" x14ac:dyDescent="0.2">
      <c r="A723" s="29"/>
      <c r="B723" s="52"/>
      <c r="C723" s="157"/>
      <c r="D723" s="79" t="str">
        <f t="shared" si="229"/>
        <v>O</v>
      </c>
      <c r="E723" s="24"/>
      <c r="F723" s="155"/>
      <c r="G723" s="184"/>
      <c r="H723" s="39"/>
      <c r="I723" s="39"/>
      <c r="J723" s="24"/>
      <c r="K723" s="39"/>
      <c r="L723" s="38">
        <f t="shared" si="230"/>
        <v>0</v>
      </c>
      <c r="M723" s="38">
        <f t="shared" si="231"/>
        <v>0</v>
      </c>
      <c r="N723" s="38"/>
      <c r="O723" s="38"/>
      <c r="P723" s="38"/>
      <c r="Q723" s="38"/>
      <c r="R723" s="39"/>
      <c r="S723" s="39"/>
      <c r="T723" s="39"/>
    </row>
    <row r="724" spans="1:20" ht="9.75" customHeight="1" x14ac:dyDescent="0.2">
      <c r="A724" s="29"/>
      <c r="B724" s="52"/>
      <c r="C724" s="157"/>
      <c r="D724" s="79" t="str">
        <f t="shared" si="229"/>
        <v>O</v>
      </c>
      <c r="E724" s="24"/>
      <c r="F724" s="155"/>
      <c r="G724" s="184"/>
      <c r="H724" s="39"/>
      <c r="I724" s="39"/>
      <c r="J724" s="24"/>
      <c r="K724" s="39"/>
      <c r="L724" s="38">
        <f t="shared" si="230"/>
        <v>0</v>
      </c>
      <c r="M724" s="38">
        <f t="shared" si="231"/>
        <v>0</v>
      </c>
      <c r="N724" s="38"/>
      <c r="O724" s="38"/>
      <c r="P724" s="38"/>
      <c r="Q724" s="38"/>
      <c r="R724" s="39"/>
      <c r="S724" s="39"/>
      <c r="T724" s="39"/>
    </row>
    <row r="725" spans="1:20" ht="9.75" customHeight="1" x14ac:dyDescent="0.2">
      <c r="A725" s="29"/>
      <c r="B725" s="52"/>
      <c r="C725" s="157"/>
      <c r="D725" s="79" t="str">
        <f t="shared" si="229"/>
        <v>O</v>
      </c>
      <c r="E725" s="24"/>
      <c r="F725" s="155"/>
      <c r="G725" s="184"/>
      <c r="H725" s="39"/>
      <c r="I725" s="39"/>
      <c r="J725" s="24"/>
      <c r="K725" s="39"/>
      <c r="L725" s="38">
        <f t="shared" si="230"/>
        <v>0</v>
      </c>
      <c r="M725" s="38">
        <f t="shared" si="231"/>
        <v>0</v>
      </c>
      <c r="N725" s="38"/>
      <c r="O725" s="38"/>
      <c r="P725" s="38"/>
      <c r="Q725" s="38"/>
      <c r="R725" s="39"/>
      <c r="S725" s="39"/>
      <c r="T725" s="39"/>
    </row>
    <row r="726" spans="1:20" ht="9.75" customHeight="1" x14ac:dyDescent="0.2">
      <c r="A726" s="29"/>
      <c r="B726" s="52"/>
      <c r="C726" s="157"/>
      <c r="D726" s="79" t="str">
        <f t="shared" si="229"/>
        <v>O</v>
      </c>
      <c r="E726" s="24"/>
      <c r="F726" s="155"/>
      <c r="G726" s="184"/>
      <c r="H726" s="39"/>
      <c r="I726" s="39"/>
      <c r="J726" s="24"/>
      <c r="K726" s="39"/>
      <c r="L726" s="38">
        <f t="shared" si="230"/>
        <v>0</v>
      </c>
      <c r="M726" s="38">
        <f t="shared" si="231"/>
        <v>0</v>
      </c>
      <c r="N726" s="38"/>
      <c r="O726" s="38"/>
      <c r="P726" s="38"/>
      <c r="Q726" s="38"/>
      <c r="R726" s="39"/>
      <c r="S726" s="39"/>
      <c r="T726" s="39"/>
    </row>
    <row r="727" spans="1:20" ht="9.75" customHeight="1" x14ac:dyDescent="0.2">
      <c r="A727" s="29"/>
      <c r="B727" s="52"/>
      <c r="C727" s="157"/>
      <c r="D727" s="79" t="str">
        <f t="shared" si="229"/>
        <v>O</v>
      </c>
      <c r="E727" s="24"/>
      <c r="F727" s="155"/>
      <c r="G727" s="184"/>
      <c r="H727" s="39"/>
      <c r="I727" s="39"/>
      <c r="J727" s="24"/>
      <c r="K727" s="39"/>
      <c r="L727" s="38">
        <f t="shared" si="230"/>
        <v>0</v>
      </c>
      <c r="M727" s="38">
        <f t="shared" si="231"/>
        <v>0</v>
      </c>
      <c r="N727" s="38"/>
      <c r="O727" s="38"/>
      <c r="P727" s="38"/>
      <c r="Q727" s="38"/>
      <c r="R727" s="39"/>
      <c r="S727" s="39"/>
      <c r="T727" s="39"/>
    </row>
    <row r="728" spans="1:20" ht="9.75" customHeight="1" x14ac:dyDescent="0.2">
      <c r="A728" s="29"/>
      <c r="B728" s="52"/>
      <c r="C728" s="157"/>
      <c r="D728" s="79" t="str">
        <f t="shared" si="229"/>
        <v>O</v>
      </c>
      <c r="E728" s="24"/>
      <c r="F728" s="155"/>
      <c r="G728" s="184"/>
      <c r="H728" s="39"/>
      <c r="I728" s="39"/>
      <c r="J728" s="24"/>
      <c r="K728" s="39"/>
      <c r="L728" s="38">
        <f t="shared" si="230"/>
        <v>0</v>
      </c>
      <c r="M728" s="38">
        <f t="shared" si="231"/>
        <v>0</v>
      </c>
      <c r="N728" s="38"/>
      <c r="O728" s="38"/>
      <c r="P728" s="38"/>
      <c r="Q728" s="38"/>
      <c r="R728" s="39"/>
      <c r="S728" s="39"/>
      <c r="T728" s="39"/>
    </row>
    <row r="729" spans="1:20" ht="9.75" customHeight="1" x14ac:dyDescent="0.2">
      <c r="A729" s="29"/>
      <c r="B729" s="52"/>
      <c r="C729" s="157"/>
      <c r="D729" s="79" t="str">
        <f t="shared" si="229"/>
        <v>O</v>
      </c>
      <c r="E729" s="24"/>
      <c r="F729" s="155"/>
      <c r="G729" s="184"/>
      <c r="H729" s="39"/>
      <c r="I729" s="39"/>
      <c r="J729" s="24"/>
      <c r="K729" s="39"/>
      <c r="L729" s="38">
        <f t="shared" si="230"/>
        <v>0</v>
      </c>
      <c r="M729" s="38">
        <f t="shared" si="231"/>
        <v>0</v>
      </c>
      <c r="N729" s="38"/>
      <c r="O729" s="38"/>
      <c r="P729" s="38"/>
      <c r="Q729" s="38"/>
      <c r="R729" s="39"/>
      <c r="S729" s="39"/>
      <c r="T729" s="39"/>
    </row>
    <row r="730" spans="1:20" ht="9.75" customHeight="1" x14ac:dyDescent="0.2">
      <c r="A730" s="29"/>
      <c r="B730" s="52"/>
      <c r="C730" s="157"/>
      <c r="D730" s="79" t="str">
        <f t="shared" si="229"/>
        <v>O</v>
      </c>
      <c r="E730" s="24"/>
      <c r="F730" s="155"/>
      <c r="G730" s="184"/>
      <c r="H730" s="39"/>
      <c r="I730" s="39"/>
      <c r="J730" s="24"/>
      <c r="K730" s="39"/>
      <c r="L730" s="38">
        <f t="shared" si="230"/>
        <v>0</v>
      </c>
      <c r="M730" s="38">
        <f t="shared" si="231"/>
        <v>0</v>
      </c>
      <c r="N730" s="38"/>
      <c r="O730" s="38"/>
      <c r="P730" s="38"/>
      <c r="Q730" s="38"/>
      <c r="R730" s="39"/>
      <c r="S730" s="39"/>
      <c r="T730" s="39"/>
    </row>
    <row r="731" spans="1:20" ht="9.75" customHeight="1" x14ac:dyDescent="0.2">
      <c r="A731" s="29"/>
      <c r="B731" s="52"/>
      <c r="C731" s="157"/>
      <c r="D731" s="79" t="str">
        <f t="shared" si="229"/>
        <v>O</v>
      </c>
      <c r="E731" s="24"/>
      <c r="F731" s="155"/>
      <c r="G731" s="184"/>
      <c r="H731" s="39"/>
      <c r="I731" s="39"/>
      <c r="J731" s="24"/>
      <c r="K731" s="39"/>
      <c r="L731" s="38">
        <f t="shared" si="230"/>
        <v>0</v>
      </c>
      <c r="M731" s="38">
        <f t="shared" si="231"/>
        <v>0</v>
      </c>
      <c r="N731" s="38"/>
      <c r="O731" s="38"/>
      <c r="P731" s="38"/>
      <c r="Q731" s="38"/>
      <c r="R731" s="39"/>
      <c r="S731" s="39"/>
      <c r="T731" s="39"/>
    </row>
    <row r="732" spans="1:20" ht="9.75" customHeight="1" x14ac:dyDescent="0.2">
      <c r="A732" s="29"/>
      <c r="B732" s="52"/>
      <c r="C732" s="157"/>
      <c r="D732" s="79" t="str">
        <f t="shared" si="229"/>
        <v>O</v>
      </c>
      <c r="E732" s="24"/>
      <c r="F732" s="155"/>
      <c r="G732" s="184"/>
      <c r="H732" s="39"/>
      <c r="I732" s="39"/>
      <c r="J732" s="24"/>
      <c r="K732" s="39"/>
      <c r="L732" s="38">
        <f t="shared" si="230"/>
        <v>0</v>
      </c>
      <c r="M732" s="38">
        <f t="shared" si="231"/>
        <v>0</v>
      </c>
      <c r="N732" s="38"/>
      <c r="O732" s="38"/>
      <c r="P732" s="38"/>
      <c r="Q732" s="38"/>
      <c r="R732" s="39"/>
      <c r="S732" s="39"/>
      <c r="T732" s="39"/>
    </row>
    <row r="733" spans="1:20" ht="9.75" customHeight="1" x14ac:dyDescent="0.2">
      <c r="A733" s="29"/>
      <c r="B733" s="52"/>
      <c r="C733" s="157"/>
      <c r="D733" s="79" t="str">
        <f t="shared" si="229"/>
        <v>O</v>
      </c>
      <c r="E733" s="24"/>
      <c r="F733" s="155"/>
      <c r="G733" s="184"/>
      <c r="H733" s="39"/>
      <c r="I733" s="39"/>
      <c r="J733" s="24"/>
      <c r="K733" s="39"/>
      <c r="L733" s="38">
        <f t="shared" si="230"/>
        <v>0</v>
      </c>
      <c r="M733" s="38">
        <f t="shared" si="231"/>
        <v>0</v>
      </c>
      <c r="N733" s="38"/>
      <c r="O733" s="38"/>
      <c r="P733" s="38"/>
      <c r="Q733" s="38"/>
      <c r="R733" s="39"/>
      <c r="S733" s="39"/>
      <c r="T733" s="39"/>
    </row>
    <row r="734" spans="1:20" ht="9.75" customHeight="1" x14ac:dyDescent="0.2">
      <c r="A734" s="29"/>
      <c r="B734" s="52"/>
      <c r="C734" s="157"/>
      <c r="D734" s="79" t="str">
        <f t="shared" si="229"/>
        <v>O</v>
      </c>
      <c r="E734" s="24"/>
      <c r="F734" s="155"/>
      <c r="G734" s="184"/>
      <c r="H734" s="39"/>
      <c r="I734" s="39"/>
      <c r="J734" s="24"/>
      <c r="K734" s="39"/>
      <c r="L734" s="38">
        <f t="shared" si="230"/>
        <v>0</v>
      </c>
      <c r="M734" s="38">
        <f t="shared" si="231"/>
        <v>0</v>
      </c>
      <c r="N734" s="38"/>
      <c r="O734" s="38"/>
      <c r="P734" s="38"/>
      <c r="Q734" s="38"/>
      <c r="R734" s="39"/>
      <c r="S734" s="39"/>
      <c r="T734" s="39"/>
    </row>
    <row r="735" spans="1:20" ht="9.75" customHeight="1" x14ac:dyDescent="0.2">
      <c r="A735" s="29"/>
      <c r="B735" s="52"/>
      <c r="C735" s="157"/>
      <c r="D735" s="79" t="str">
        <f t="shared" si="229"/>
        <v>O</v>
      </c>
      <c r="E735" s="24"/>
      <c r="F735" s="155"/>
      <c r="G735" s="184"/>
      <c r="H735" s="39"/>
      <c r="I735" s="39"/>
      <c r="J735" s="24"/>
      <c r="K735" s="39"/>
      <c r="L735" s="38">
        <f t="shared" si="230"/>
        <v>0</v>
      </c>
      <c r="M735" s="38">
        <f t="shared" si="231"/>
        <v>0</v>
      </c>
      <c r="N735" s="38"/>
      <c r="O735" s="38"/>
      <c r="P735" s="38"/>
      <c r="Q735" s="38"/>
      <c r="R735" s="39"/>
      <c r="S735" s="39"/>
      <c r="T735" s="39"/>
    </row>
    <row r="736" spans="1:20" ht="9.75" customHeight="1" x14ac:dyDescent="0.2">
      <c r="A736" s="29"/>
      <c r="B736" s="52"/>
      <c r="C736" s="157"/>
      <c r="D736" s="79" t="str">
        <f t="shared" si="229"/>
        <v>O</v>
      </c>
      <c r="E736" s="24"/>
      <c r="F736" s="155"/>
      <c r="G736" s="184"/>
      <c r="H736" s="39"/>
      <c r="I736" s="39"/>
      <c r="J736" s="24"/>
      <c r="K736" s="39"/>
      <c r="L736" s="38">
        <f t="shared" si="230"/>
        <v>0</v>
      </c>
      <c r="M736" s="38">
        <f t="shared" si="231"/>
        <v>0</v>
      </c>
      <c r="N736" s="38"/>
      <c r="O736" s="38"/>
      <c r="P736" s="38"/>
      <c r="Q736" s="38"/>
      <c r="R736" s="39"/>
      <c r="S736" s="39"/>
      <c r="T736" s="39"/>
    </row>
    <row r="737" spans="1:24" ht="9.75" customHeight="1" x14ac:dyDescent="0.2">
      <c r="A737" s="29"/>
      <c r="B737" s="52"/>
      <c r="C737" s="157"/>
      <c r="D737" s="79" t="str">
        <f t="shared" si="229"/>
        <v>O</v>
      </c>
      <c r="E737" s="24"/>
      <c r="F737" s="155"/>
      <c r="G737" s="184"/>
      <c r="H737" s="39"/>
      <c r="I737" s="39"/>
      <c r="J737" s="24"/>
      <c r="K737" s="39"/>
      <c r="L737" s="38">
        <f t="shared" si="230"/>
        <v>0</v>
      </c>
      <c r="M737" s="38">
        <f t="shared" si="231"/>
        <v>0</v>
      </c>
      <c r="N737" s="38"/>
      <c r="O737" s="38"/>
      <c r="P737" s="38"/>
      <c r="Q737" s="38"/>
      <c r="R737" s="39"/>
      <c r="S737" s="39"/>
      <c r="T737" s="39"/>
    </row>
    <row r="738" spans="1:24" ht="9.75" customHeight="1" x14ac:dyDescent="0.2">
      <c r="A738" s="29"/>
      <c r="B738" s="52"/>
      <c r="C738" s="157"/>
      <c r="D738" s="79" t="str">
        <f t="shared" si="229"/>
        <v>O</v>
      </c>
      <c r="E738" s="24"/>
      <c r="F738" s="155"/>
      <c r="G738" s="184"/>
      <c r="H738" s="39"/>
      <c r="I738" s="39"/>
      <c r="J738" s="24"/>
      <c r="K738" s="39"/>
      <c r="L738" s="38">
        <f t="shared" si="230"/>
        <v>0</v>
      </c>
      <c r="M738" s="38">
        <f t="shared" si="231"/>
        <v>0</v>
      </c>
      <c r="N738" s="38"/>
      <c r="O738" s="38"/>
      <c r="P738" s="38"/>
      <c r="Q738" s="38"/>
      <c r="R738" s="39"/>
      <c r="S738" s="39"/>
      <c r="T738" s="39"/>
    </row>
    <row r="739" spans="1:24" ht="9.75" customHeight="1" x14ac:dyDescent="0.2">
      <c r="A739" s="29"/>
      <c r="B739" s="52"/>
      <c r="C739" s="157"/>
      <c r="D739" s="79" t="str">
        <f t="shared" si="229"/>
        <v>O</v>
      </c>
      <c r="E739" s="24"/>
      <c r="F739" s="155"/>
      <c r="G739" s="184"/>
      <c r="H739" s="39"/>
      <c r="I739" s="39"/>
      <c r="J739" s="24"/>
      <c r="K739" s="39"/>
      <c r="L739" s="38">
        <f t="shared" si="230"/>
        <v>0</v>
      </c>
      <c r="M739" s="38">
        <f t="shared" si="231"/>
        <v>0</v>
      </c>
      <c r="N739" s="38"/>
      <c r="O739" s="38"/>
      <c r="P739" s="38"/>
      <c r="Q739" s="38"/>
      <c r="R739" s="39"/>
      <c r="S739" s="39"/>
      <c r="T739" s="39"/>
    </row>
    <row r="740" spans="1:24" ht="9.75" customHeight="1" x14ac:dyDescent="0.2">
      <c r="A740" s="29"/>
      <c r="B740" s="52"/>
      <c r="C740" s="157"/>
      <c r="D740" s="79" t="str">
        <f t="shared" si="229"/>
        <v>O</v>
      </c>
      <c r="E740" s="24"/>
      <c r="F740" s="155"/>
      <c r="G740" s="184"/>
      <c r="H740" s="39"/>
      <c r="I740" s="39"/>
      <c r="J740" s="24"/>
      <c r="K740" s="39"/>
      <c r="L740" s="38">
        <f t="shared" si="230"/>
        <v>0</v>
      </c>
      <c r="M740" s="38">
        <f t="shared" si="231"/>
        <v>0</v>
      </c>
      <c r="N740" s="38"/>
      <c r="O740" s="38"/>
      <c r="P740" s="38"/>
      <c r="Q740" s="38"/>
      <c r="R740" s="39"/>
      <c r="S740" s="39"/>
      <c r="T740" s="39"/>
    </row>
    <row r="741" spans="1:24" ht="9.75" customHeight="1" x14ac:dyDescent="0.2">
      <c r="A741" s="29"/>
      <c r="B741" s="52"/>
      <c r="C741" s="157"/>
      <c r="D741" s="79" t="str">
        <f t="shared" si="229"/>
        <v>O</v>
      </c>
      <c r="E741" s="24"/>
      <c r="F741" s="155"/>
      <c r="G741" s="184"/>
      <c r="H741" s="39"/>
      <c r="I741" s="39"/>
      <c r="J741" s="24"/>
      <c r="K741" s="39"/>
      <c r="L741" s="38">
        <f t="shared" si="230"/>
        <v>0</v>
      </c>
      <c r="M741" s="38">
        <f t="shared" si="231"/>
        <v>0</v>
      </c>
      <c r="N741" s="38"/>
      <c r="O741" s="38"/>
      <c r="P741" s="38"/>
      <c r="Q741" s="38"/>
      <c r="R741" s="39"/>
      <c r="S741" s="39"/>
      <c r="T741" s="39"/>
    </row>
    <row r="742" spans="1:24" ht="9.75" customHeight="1" x14ac:dyDescent="0.2">
      <c r="A742" s="29"/>
      <c r="B742" s="52"/>
      <c r="C742" s="157"/>
      <c r="D742" s="79" t="str">
        <f t="shared" si="229"/>
        <v>O</v>
      </c>
      <c r="E742" s="24"/>
      <c r="F742" s="155"/>
      <c r="G742" s="184"/>
      <c r="H742" s="39"/>
      <c r="I742" s="39"/>
      <c r="J742" s="24"/>
      <c r="K742" s="39"/>
      <c r="L742" s="38">
        <f t="shared" si="230"/>
        <v>0</v>
      </c>
      <c r="M742" s="38">
        <f t="shared" si="231"/>
        <v>0</v>
      </c>
      <c r="N742" s="38"/>
      <c r="O742" s="38"/>
      <c r="P742" s="38"/>
      <c r="Q742" s="38"/>
      <c r="R742" s="39"/>
      <c r="S742" s="39"/>
      <c r="T742" s="39"/>
    </row>
    <row r="743" spans="1:24" ht="9.75" customHeight="1" x14ac:dyDescent="0.2">
      <c r="A743" s="29"/>
      <c r="B743" s="52"/>
      <c r="C743" s="157"/>
      <c r="D743" s="79" t="str">
        <f t="shared" si="229"/>
        <v>O</v>
      </c>
      <c r="E743" s="24"/>
      <c r="F743" s="155"/>
      <c r="G743" s="184"/>
      <c r="H743" s="39"/>
      <c r="I743" s="39"/>
      <c r="J743" s="24"/>
      <c r="K743" s="39"/>
      <c r="L743" s="38">
        <f t="shared" si="230"/>
        <v>0</v>
      </c>
      <c r="M743" s="38">
        <f t="shared" si="231"/>
        <v>0</v>
      </c>
      <c r="N743" s="38"/>
      <c r="O743" s="38"/>
      <c r="P743" s="38"/>
      <c r="Q743" s="38"/>
      <c r="R743" s="39"/>
      <c r="S743" s="39"/>
      <c r="T743" s="39"/>
    </row>
    <row r="744" spans="1:24" ht="9.75" customHeight="1" x14ac:dyDescent="0.2">
      <c r="A744" s="29"/>
      <c r="B744" s="52"/>
      <c r="C744" s="157"/>
      <c r="D744" s="79" t="str">
        <f t="shared" si="229"/>
        <v>O</v>
      </c>
      <c r="E744" s="24"/>
      <c r="F744" s="155"/>
      <c r="G744" s="184"/>
      <c r="H744" s="39"/>
      <c r="I744" s="39"/>
      <c r="J744" s="24"/>
      <c r="K744" s="39"/>
      <c r="L744" s="38">
        <f t="shared" si="230"/>
        <v>0</v>
      </c>
      <c r="M744" s="38">
        <f t="shared" si="231"/>
        <v>0</v>
      </c>
      <c r="N744" s="38"/>
      <c r="O744" s="38"/>
      <c r="P744" s="38"/>
      <c r="Q744" s="38"/>
      <c r="R744" s="39"/>
      <c r="S744" s="39"/>
      <c r="T744" s="39"/>
    </row>
    <row r="745" spans="1:24" ht="9.75" customHeight="1" x14ac:dyDescent="0.2">
      <c r="A745" s="29"/>
      <c r="B745" s="52"/>
      <c r="C745" s="157"/>
      <c r="D745" s="79" t="str">
        <f t="shared" si="229"/>
        <v>O</v>
      </c>
      <c r="E745" s="24"/>
      <c r="F745" s="155"/>
      <c r="G745" s="184"/>
      <c r="H745" s="39"/>
      <c r="I745" s="39"/>
      <c r="J745" s="24"/>
      <c r="K745" s="39"/>
      <c r="L745" s="38">
        <f t="shared" si="230"/>
        <v>0</v>
      </c>
      <c r="M745" s="38">
        <f t="shared" si="231"/>
        <v>0</v>
      </c>
      <c r="N745" s="38"/>
      <c r="O745" s="38"/>
      <c r="P745" s="38"/>
      <c r="Q745" s="38"/>
      <c r="R745" s="39"/>
      <c r="S745" s="39"/>
      <c r="T745" s="39"/>
    </row>
    <row r="746" spans="1:24" ht="9.75" customHeight="1" x14ac:dyDescent="0.2">
      <c r="A746" s="29"/>
      <c r="B746" s="52"/>
      <c r="C746" s="157"/>
      <c r="D746" s="79" t="str">
        <f t="shared" si="229"/>
        <v>O</v>
      </c>
      <c r="E746" s="24"/>
      <c r="F746" s="155"/>
      <c r="G746" s="184"/>
      <c r="H746" s="39"/>
      <c r="I746" s="39"/>
      <c r="J746" s="24"/>
      <c r="K746" s="39"/>
      <c r="L746" s="38">
        <f t="shared" si="230"/>
        <v>0</v>
      </c>
      <c r="M746" s="38">
        <f t="shared" si="231"/>
        <v>0</v>
      </c>
      <c r="N746" s="38"/>
      <c r="O746" s="38"/>
      <c r="P746" s="38"/>
      <c r="Q746" s="38"/>
      <c r="R746" s="39"/>
      <c r="S746" s="39"/>
      <c r="T746" s="39"/>
      <c r="U746" s="267" t="str">
        <f>U696</f>
        <v xml:space="preserve"> </v>
      </c>
    </row>
    <row r="747" spans="1:24" ht="9.75" customHeight="1" x14ac:dyDescent="0.2">
      <c r="A747" s="30"/>
      <c r="B747" s="53"/>
      <c r="C747" s="158"/>
      <c r="D747" s="80" t="str">
        <f t="shared" si="229"/>
        <v>O</v>
      </c>
      <c r="E747" s="25"/>
      <c r="F747" s="155"/>
      <c r="G747" s="184"/>
      <c r="H747" s="40"/>
      <c r="I747" s="39"/>
      <c r="J747" s="25"/>
      <c r="K747" s="40"/>
      <c r="L747" s="38">
        <f t="shared" si="230"/>
        <v>0</v>
      </c>
      <c r="M747" s="38">
        <f t="shared" si="231"/>
        <v>0</v>
      </c>
      <c r="N747" s="38"/>
      <c r="O747" s="38"/>
      <c r="P747" s="38"/>
      <c r="Q747" s="38"/>
      <c r="R747" s="40"/>
      <c r="S747" s="40"/>
      <c r="T747" s="40"/>
      <c r="U747" s="267"/>
    </row>
    <row r="748" spans="1:24" ht="9.75" customHeight="1" x14ac:dyDescent="0.2">
      <c r="A748" s="188" t="str">
        <f>IF(A698&lt;&gt;"",A698,"")</f>
        <v/>
      </c>
      <c r="B748" s="125"/>
      <c r="C748" s="125"/>
      <c r="D748" s="125"/>
      <c r="E748" s="125"/>
      <c r="F748" s="129"/>
      <c r="G748" s="129" t="str">
        <f>G698</f>
        <v>Summe</v>
      </c>
      <c r="H748" s="129"/>
      <c r="I748" s="130"/>
      <c r="J748" s="20" t="str">
        <f>J698</f>
        <v xml:space="preserve"> Summe</v>
      </c>
      <c r="K748" s="41">
        <f t="shared" ref="K748:T748" si="232">SUM(K720:K747)</f>
        <v>0</v>
      </c>
      <c r="L748" s="41">
        <f t="shared" si="232"/>
        <v>0</v>
      </c>
      <c r="M748" s="41">
        <f t="shared" si="232"/>
        <v>0</v>
      </c>
      <c r="N748" s="41">
        <f t="shared" si="232"/>
        <v>0</v>
      </c>
      <c r="O748" s="41">
        <f t="shared" si="232"/>
        <v>0</v>
      </c>
      <c r="P748" s="41">
        <f t="shared" si="232"/>
        <v>0</v>
      </c>
      <c r="Q748" s="41">
        <f t="shared" si="232"/>
        <v>0</v>
      </c>
      <c r="R748" s="41">
        <f t="shared" si="232"/>
        <v>0</v>
      </c>
      <c r="S748" s="41">
        <f t="shared" si="232"/>
        <v>0</v>
      </c>
      <c r="T748" s="41">
        <f t="shared" si="232"/>
        <v>0</v>
      </c>
      <c r="U748" s="267"/>
    </row>
    <row r="749" spans="1:24" ht="9.75" customHeight="1" x14ac:dyDescent="0.2">
      <c r="A749" s="9"/>
      <c r="B749" s="9"/>
      <c r="C749" s="9"/>
      <c r="D749" s="9"/>
      <c r="E749" s="8"/>
      <c r="F749" s="131"/>
      <c r="G749" s="131" t="str">
        <f>G699</f>
        <v>Gemeinkosten 25% pauschal</v>
      </c>
      <c r="H749" s="131"/>
      <c r="I749" s="132"/>
      <c r="J749" s="20" t="str">
        <f>J699</f>
        <v xml:space="preserve"> Gemeinkosten 25% pauschal</v>
      </c>
      <c r="K749" s="42"/>
      <c r="L749" s="41">
        <f>ROUNDDOWN(L748*$Y$6,2)</f>
        <v>0</v>
      </c>
      <c r="M749" s="42"/>
      <c r="N749" s="42"/>
      <c r="O749" s="42"/>
      <c r="P749" s="42"/>
      <c r="Q749" s="42"/>
      <c r="R749" s="42"/>
      <c r="S749" s="42"/>
      <c r="T749" s="42"/>
      <c r="U749" s="267"/>
    </row>
    <row r="750" spans="1:24" ht="9.75" customHeight="1" x14ac:dyDescent="0.2">
      <c r="A750" s="128" t="str">
        <f>A700</f>
        <v>Bitte verwenden Sie für jedes Jahr ein extra Blatt.</v>
      </c>
      <c r="B750" s="7"/>
      <c r="C750" s="7"/>
      <c r="D750" s="7"/>
      <c r="E750" s="8"/>
      <c r="F750" s="131"/>
      <c r="G750" s="131" t="str">
        <f>G700</f>
        <v>GESAMTKOSTEN</v>
      </c>
      <c r="H750" s="131"/>
      <c r="I750" s="132"/>
      <c r="J750" s="20" t="str">
        <f>J700</f>
        <v xml:space="preserve"> GESAMTKOSTEN</v>
      </c>
      <c r="K750" s="41">
        <f>K748</f>
        <v>0</v>
      </c>
      <c r="L750" s="41">
        <f>L748+L749</f>
        <v>0</v>
      </c>
      <c r="M750" s="41"/>
      <c r="N750" s="41">
        <f t="shared" ref="N750:T750" si="233">N748</f>
        <v>0</v>
      </c>
      <c r="O750" s="41">
        <f t="shared" si="233"/>
        <v>0</v>
      </c>
      <c r="P750" s="41">
        <f t="shared" si="233"/>
        <v>0</v>
      </c>
      <c r="Q750" s="41">
        <f t="shared" si="233"/>
        <v>0</v>
      </c>
      <c r="R750" s="41">
        <f t="shared" si="233"/>
        <v>0</v>
      </c>
      <c r="S750" s="41">
        <f t="shared" si="233"/>
        <v>0</v>
      </c>
      <c r="T750" s="41">
        <f t="shared" si="233"/>
        <v>0</v>
      </c>
      <c r="U750" s="267"/>
    </row>
    <row r="751" spans="1:24" ht="9.75" customHeight="1" x14ac:dyDescent="0.2">
      <c r="A751" s="7"/>
      <c r="B751" s="7"/>
      <c r="C751" s="7"/>
      <c r="D751" s="7"/>
      <c r="E751" s="8"/>
      <c r="F751" s="8"/>
      <c r="G751" s="8"/>
      <c r="H751" s="8"/>
      <c r="I751" s="8"/>
      <c r="J751" s="21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V751" s="34"/>
      <c r="W751" s="34"/>
      <c r="X751" s="34"/>
    </row>
    <row r="752" spans="1:24" ht="9.75" customHeight="1" x14ac:dyDescent="0.2">
      <c r="A752" s="127" t="str">
        <f>A702</f>
        <v>Arbeits-, Zeit- und Ausgabenplan (Durchführbarkeitsstudien)</v>
      </c>
      <c r="B752" s="7"/>
      <c r="C752" s="7"/>
      <c r="D752" s="7"/>
      <c r="E752" s="8"/>
      <c r="F752" s="8"/>
      <c r="G752" s="8"/>
      <c r="H752" s="8"/>
      <c r="I752" s="8"/>
      <c r="J752" s="8"/>
      <c r="K752" s="255" t="str">
        <f>K702</f>
        <v>BN: ______________________</v>
      </c>
      <c r="L752" s="255"/>
      <c r="M752" s="255"/>
      <c r="N752" s="255"/>
      <c r="O752" s="255"/>
      <c r="P752" s="255"/>
      <c r="Q752" s="255"/>
      <c r="R752" s="255"/>
      <c r="S752" s="255"/>
      <c r="T752" s="255"/>
    </row>
    <row r="753" spans="1:20" ht="9.75" customHeight="1" x14ac:dyDescent="0.2">
      <c r="A753" s="7"/>
      <c r="B753" s="7"/>
      <c r="C753" s="7"/>
      <c r="D753" s="7"/>
      <c r="E753" s="124"/>
      <c r="F753" s="8"/>
      <c r="G753" s="8"/>
      <c r="H753" s="8"/>
      <c r="I753" s="8"/>
      <c r="J753" s="8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</row>
    <row r="754" spans="1:20" ht="9.75" customHeight="1" x14ac:dyDescent="0.2">
      <c r="A754" s="9"/>
      <c r="B754" s="9"/>
      <c r="C754" s="9"/>
      <c r="D754" s="9"/>
      <c r="E754" s="124"/>
      <c r="F754" s="8" t="str">
        <f>F704</f>
        <v/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</row>
    <row r="755" spans="1:20" ht="9.75" customHeight="1" x14ac:dyDescent="0.2">
      <c r="A755" s="253" t="str">
        <f>A705</f>
        <v>Jahr</v>
      </c>
      <c r="B755" s="254"/>
      <c r="C755" s="46"/>
      <c r="D755" s="13" t="b">
        <f>IF(OR(VALUE(ROW(L800))&lt;&gt;(T756*50),VALUE(COLUMN(T800))&lt;&gt;IF(ISBLANK($V$72),IF(ISBLANK($V$72),IF(AND($Y$4=1,$Y$5="ja"),20-$AA$72,20-LOOKUP($Y$4,$W$17:$Z$17,$W$72:$Z$72)),20),20)),FALSE,TRUE)</f>
        <v>1</v>
      </c>
      <c r="E755" s="124" t="str">
        <f>IF(E705="","",E705)</f>
        <v>Spalte 5: maximal 143 produktive h/Monat je Vollzeitbeschäftigten</v>
      </c>
      <c r="G755" s="8"/>
      <c r="I755" s="8"/>
      <c r="J755" s="8"/>
      <c r="K755" s="8"/>
      <c r="L755" s="21"/>
      <c r="M755" s="21"/>
      <c r="N755" s="21"/>
      <c r="O755" s="21"/>
      <c r="P755" s="21"/>
      <c r="Q755" s="21"/>
      <c r="R755" s="8"/>
      <c r="S755" s="8"/>
      <c r="T755" s="10" t="str">
        <f>T705</f>
        <v xml:space="preserve"> Blatt</v>
      </c>
    </row>
    <row r="756" spans="1:20" ht="9.75" customHeight="1" x14ac:dyDescent="0.2">
      <c r="A756" s="251">
        <f>A706</f>
        <v>0</v>
      </c>
      <c r="B756" s="252"/>
      <c r="C756" s="57"/>
      <c r="D756" s="57" t="b">
        <f>IF($Y$3="",IF(COUNTBLANK(C770:C797)=COUNTA(D770:D797),TRUE,FALSE),IF((COUNTIF(D770:D797,"E")+COUNTIF(D770:D797,"I"))=(COUNTA(D770:D797)-COUNTBLANK(D770:D797)),TRUE,FALSE))</f>
        <v>1</v>
      </c>
      <c r="E756" s="124" t="str">
        <f>IF(E706="","",E706)</f>
        <v>Basis Spalte 6: qualifikationsabhängige Stundensätze (siehe www.tbi-mv.de)</v>
      </c>
      <c r="G756" s="8"/>
      <c r="I756" s="8"/>
      <c r="J756" s="8"/>
      <c r="K756" s="8"/>
      <c r="T756" s="11">
        <f>T706+1</f>
        <v>16</v>
      </c>
    </row>
    <row r="757" spans="1:20" ht="9.75" customHeight="1" x14ac:dyDescent="0.2">
      <c r="A757" s="163">
        <f>IF(A756="",0,IF(ISERROR(A807),1,A807+1))</f>
        <v>5</v>
      </c>
      <c r="B757" s="12"/>
      <c r="C757" s="12"/>
      <c r="D757" s="13" t="b">
        <f>IF(COUNTA(L770:L797)=28,TRUE,FALSE)</f>
        <v>1</v>
      </c>
      <c r="E757" s="244" t="str">
        <f>IF(AND(D755,D756,D757),"","FEHLER-verursachende Bearbeitung der AZA-Vorlage")</f>
        <v/>
      </c>
      <c r="F757" s="244"/>
      <c r="G757" s="244"/>
      <c r="H757" s="244"/>
      <c r="I757" s="244"/>
      <c r="J757" s="244"/>
      <c r="K757" s="244"/>
      <c r="L757" s="244"/>
      <c r="M757" s="8"/>
      <c r="N757" s="8"/>
      <c r="O757" s="8"/>
      <c r="P757" s="8"/>
      <c r="Q757" s="8"/>
      <c r="R757" s="8"/>
      <c r="S757" s="8"/>
      <c r="T757" s="8"/>
    </row>
    <row r="758" spans="1:20" ht="9.75" customHeight="1" x14ac:dyDescent="0.2">
      <c r="A758" s="12"/>
      <c r="B758" s="12"/>
      <c r="C758" s="12"/>
      <c r="D758" s="12"/>
      <c r="E758" s="244"/>
      <c r="F758" s="244"/>
      <c r="G758" s="244"/>
      <c r="H758" s="244"/>
      <c r="I758" s="244"/>
      <c r="J758" s="244"/>
      <c r="K758" s="244"/>
      <c r="L758" s="244"/>
      <c r="M758" s="8"/>
      <c r="N758" s="8"/>
      <c r="O758" s="8"/>
      <c r="P758" s="8"/>
      <c r="Q758" s="8"/>
      <c r="R758" s="8"/>
      <c r="S758" s="8"/>
      <c r="T758" s="8"/>
    </row>
    <row r="759" spans="1:20" ht="9.75" customHeight="1" x14ac:dyDescent="0.2">
      <c r="B759" s="13" t="str">
        <f>IF(B709="","",B709)</f>
        <v/>
      </c>
      <c r="C759" s="9" t="str">
        <f>IF(C709="","",C709)</f>
        <v/>
      </c>
      <c r="D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</row>
    <row r="760" spans="1:20" ht="9.75" customHeight="1" x14ac:dyDescent="0.2">
      <c r="A760" s="13"/>
      <c r="B760" s="13"/>
      <c r="C760" s="13"/>
      <c r="D760" s="13"/>
      <c r="E760" s="211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1:20" ht="9.75" customHeight="1" x14ac:dyDescent="0.2">
      <c r="A761" s="48" t="str">
        <f>A711</f>
        <v/>
      </c>
      <c r="B761" s="48" t="str">
        <f>B711</f>
        <v/>
      </c>
      <c r="C761" s="245" t="str">
        <f>C711</f>
        <v>FuE-Kategorie</v>
      </c>
      <c r="D761" s="245"/>
      <c r="E761" s="48" t="str">
        <f t="shared" ref="E761:F769" si="234">E711</f>
        <v/>
      </c>
      <c r="F761" s="239" t="str">
        <f t="shared" si="234"/>
        <v>Personal</v>
      </c>
      <c r="G761" s="239"/>
      <c r="H761" s="239"/>
      <c r="I761" s="239"/>
      <c r="J761" s="48" t="str">
        <f>J711</f>
        <v/>
      </c>
      <c r="K761" s="248" t="str">
        <f>K711</f>
        <v xml:space="preserve">Ausgabengruppe </v>
      </c>
      <c r="L761" s="249"/>
      <c r="M761" s="249"/>
      <c r="N761" s="249"/>
      <c r="O761" s="249"/>
      <c r="P761" s="249"/>
      <c r="Q761" s="249"/>
      <c r="R761" s="249"/>
      <c r="S761" s="249"/>
      <c r="T761" s="250"/>
    </row>
    <row r="762" spans="1:20" ht="9.75" customHeight="1" x14ac:dyDescent="0.2">
      <c r="A762" s="26" t="str">
        <f t="shared" ref="A762:B769" si="235">A712</f>
        <v/>
      </c>
      <c r="B762" s="26" t="str">
        <f t="shared" si="235"/>
        <v/>
      </c>
      <c r="C762" s="246"/>
      <c r="D762" s="246"/>
      <c r="E762" s="26" t="str">
        <f t="shared" si="234"/>
        <v/>
      </c>
      <c r="F762" s="240" t="str">
        <f t="shared" si="234"/>
        <v/>
      </c>
      <c r="G762" s="241"/>
      <c r="H762" s="15" t="str">
        <f>H712</f>
        <v/>
      </c>
      <c r="I762" s="15" t="str">
        <f>I712</f>
        <v/>
      </c>
      <c r="J762" s="26" t="str">
        <f>J712</f>
        <v/>
      </c>
      <c r="K762" s="15" t="str">
        <f>K712</f>
        <v/>
      </c>
      <c r="L762" s="15" t="str">
        <f t="shared" ref="L762:T762" si="236">L712</f>
        <v/>
      </c>
      <c r="M762" s="15" t="str">
        <f t="shared" si="236"/>
        <v/>
      </c>
      <c r="N762" s="15" t="str">
        <f t="shared" si="236"/>
        <v/>
      </c>
      <c r="O762" s="15" t="str">
        <f t="shared" si="236"/>
        <v/>
      </c>
      <c r="P762" s="15" t="str">
        <f t="shared" si="236"/>
        <v/>
      </c>
      <c r="Q762" s="15" t="str">
        <f t="shared" si="236"/>
        <v/>
      </c>
      <c r="R762" s="15" t="str">
        <f t="shared" si="236"/>
        <v/>
      </c>
      <c r="S762" s="15" t="str">
        <f t="shared" si="236"/>
        <v/>
      </c>
      <c r="T762" s="15" t="str">
        <f t="shared" si="236"/>
        <v/>
      </c>
    </row>
    <row r="763" spans="1:20" ht="9.75" customHeight="1" x14ac:dyDescent="0.2">
      <c r="A763" s="26" t="str">
        <f t="shared" si="235"/>
        <v/>
      </c>
      <c r="B763" s="26" t="str">
        <f t="shared" si="235"/>
        <v/>
      </c>
      <c r="C763" s="246"/>
      <c r="D763" s="246"/>
      <c r="E763" s="26" t="str">
        <f t="shared" si="234"/>
        <v>Jahresprogramm in</v>
      </c>
      <c r="F763" s="242" t="str">
        <f t="shared" si="234"/>
        <v>Zahl und</v>
      </c>
      <c r="G763" s="243"/>
      <c r="H763" s="26" t="str">
        <f t="shared" ref="H763:T763" si="237">H713</f>
        <v>Stunden</v>
      </c>
      <c r="I763" s="26" t="str">
        <f t="shared" si="237"/>
        <v>Stunden-</v>
      </c>
      <c r="J763" s="26" t="str">
        <f t="shared" si="237"/>
        <v/>
      </c>
      <c r="K763" s="26" t="str">
        <f t="shared" si="237"/>
        <v/>
      </c>
      <c r="L763" s="172" t="str">
        <f t="shared" si="237"/>
        <v>Personal</v>
      </c>
      <c r="M763" s="26" t="str">
        <f t="shared" si="237"/>
        <v>Gemein-</v>
      </c>
      <c r="N763" s="26" t="str">
        <f t="shared" si="237"/>
        <v/>
      </c>
      <c r="O763" s="26" t="str">
        <f t="shared" si="237"/>
        <v/>
      </c>
      <c r="P763" s="26" t="str">
        <f t="shared" si="237"/>
        <v/>
      </c>
      <c r="Q763" s="26" t="str">
        <f t="shared" si="237"/>
        <v/>
      </c>
      <c r="R763" s="26" t="str">
        <f t="shared" si="237"/>
        <v/>
      </c>
      <c r="S763" s="26" t="str">
        <f t="shared" si="237"/>
        <v/>
      </c>
      <c r="T763" s="26" t="str">
        <f t="shared" si="237"/>
        <v>externe</v>
      </c>
    </row>
    <row r="764" spans="1:20" ht="9.75" customHeight="1" x14ac:dyDescent="0.2">
      <c r="A764" s="26" t="str">
        <f t="shared" si="235"/>
        <v>Lfd.</v>
      </c>
      <c r="B764" s="26" t="str">
        <f t="shared" si="235"/>
        <v>Arbeiten</v>
      </c>
      <c r="C764" s="246"/>
      <c r="D764" s="246"/>
      <c r="E764" s="26" t="str">
        <f t="shared" si="234"/>
        <v>Projektabschnitten</v>
      </c>
      <c r="F764" s="242" t="str">
        <f t="shared" si="234"/>
        <v>Qualifika-</v>
      </c>
      <c r="G764" s="243"/>
      <c r="H764" s="26" t="str">
        <f t="shared" ref="H764:T764" si="238">H714</f>
        <v>Gesamt</v>
      </c>
      <c r="I764" s="26" t="str">
        <f t="shared" si="238"/>
        <v>sätze</v>
      </c>
      <c r="J764" s="26" t="str">
        <f t="shared" si="238"/>
        <v/>
      </c>
      <c r="K764" s="26" t="str">
        <f t="shared" si="238"/>
        <v/>
      </c>
      <c r="L764" s="26" t="str">
        <f t="shared" si="238"/>
        <v>Sp. 5x6</v>
      </c>
      <c r="M764" s="26" t="str">
        <f t="shared" si="238"/>
        <v>kosten</v>
      </c>
      <c r="N764" s="26" t="str">
        <f t="shared" si="238"/>
        <v/>
      </c>
      <c r="O764" s="26" t="str">
        <f t="shared" si="238"/>
        <v/>
      </c>
      <c r="P764" s="26" t="str">
        <f t="shared" si="238"/>
        <v/>
      </c>
      <c r="Q764" s="26" t="str">
        <f t="shared" si="238"/>
        <v/>
      </c>
      <c r="R764" s="26" t="str">
        <f t="shared" si="238"/>
        <v/>
      </c>
      <c r="S764" s="26" t="str">
        <f t="shared" si="238"/>
        <v/>
      </c>
      <c r="T764" s="26" t="str">
        <f t="shared" si="238"/>
        <v>Studien-</v>
      </c>
    </row>
    <row r="765" spans="1:20" ht="9.75" customHeight="1" x14ac:dyDescent="0.2">
      <c r="A765" s="26" t="str">
        <f t="shared" si="235"/>
        <v>Nr.</v>
      </c>
      <c r="B765" s="26" t="str">
        <f t="shared" si="235"/>
        <v>von/bis</v>
      </c>
      <c r="C765" s="246"/>
      <c r="D765" s="246"/>
      <c r="E765" s="26" t="str">
        <f t="shared" si="234"/>
        <v>im Kalenderjahr</v>
      </c>
      <c r="F765" s="242" t="str">
        <f t="shared" si="234"/>
        <v>tion</v>
      </c>
      <c r="G765" s="243"/>
      <c r="H765" s="26" t="str">
        <f t="shared" ref="H765:T765" si="239">H715</f>
        <v/>
      </c>
      <c r="I765" s="26" t="str">
        <f t="shared" si="239"/>
        <v/>
      </c>
      <c r="J765" s="26" t="str">
        <f t="shared" si="239"/>
        <v/>
      </c>
      <c r="K765" s="26" t="str">
        <f t="shared" si="239"/>
        <v/>
      </c>
      <c r="L765" s="26" t="str">
        <f t="shared" si="239"/>
        <v/>
      </c>
      <c r="M765" s="26" t="str">
        <f t="shared" si="239"/>
        <v/>
      </c>
      <c r="N765" s="26" t="str">
        <f t="shared" si="239"/>
        <v/>
      </c>
      <c r="O765" s="26" t="str">
        <f t="shared" si="239"/>
        <v/>
      </c>
      <c r="P765" s="26" t="str">
        <f t="shared" si="239"/>
        <v/>
      </c>
      <c r="Q765" s="26" t="str">
        <f t="shared" si="239"/>
        <v/>
      </c>
      <c r="R765" s="26" t="str">
        <f t="shared" si="239"/>
        <v/>
      </c>
      <c r="S765" s="26" t="str">
        <f t="shared" si="239"/>
        <v/>
      </c>
      <c r="T765" s="26" t="str">
        <f t="shared" si="239"/>
        <v>kosten</v>
      </c>
    </row>
    <row r="766" spans="1:20" ht="9.75" customHeight="1" x14ac:dyDescent="0.2">
      <c r="A766" s="26" t="str">
        <f t="shared" si="235"/>
        <v/>
      </c>
      <c r="B766" s="26" t="str">
        <f t="shared" si="235"/>
        <v/>
      </c>
      <c r="C766" s="246"/>
      <c r="D766" s="246"/>
      <c r="E766" s="26" t="str">
        <f t="shared" si="234"/>
        <v/>
      </c>
      <c r="F766" s="242" t="str">
        <f t="shared" si="234"/>
        <v/>
      </c>
      <c r="G766" s="243"/>
      <c r="H766" s="26" t="str">
        <f t="shared" ref="H766:T766" si="240">H716</f>
        <v/>
      </c>
      <c r="I766" s="26" t="str">
        <f t="shared" si="240"/>
        <v/>
      </c>
      <c r="J766" s="26" t="str">
        <f t="shared" si="240"/>
        <v/>
      </c>
      <c r="K766" s="26" t="str">
        <f t="shared" si="240"/>
        <v/>
      </c>
      <c r="L766" s="26" t="str">
        <f t="shared" si="240"/>
        <v/>
      </c>
      <c r="M766" s="26" t="str">
        <f t="shared" si="240"/>
        <v/>
      </c>
      <c r="N766" s="26" t="str">
        <f t="shared" si="240"/>
        <v/>
      </c>
      <c r="O766" s="26" t="str">
        <f t="shared" si="240"/>
        <v/>
      </c>
      <c r="P766" s="26" t="str">
        <f t="shared" si="240"/>
        <v/>
      </c>
      <c r="Q766" s="26" t="str">
        <f t="shared" si="240"/>
        <v/>
      </c>
      <c r="R766" s="26" t="str">
        <f t="shared" si="240"/>
        <v/>
      </c>
      <c r="S766" s="26" t="str">
        <f t="shared" si="240"/>
        <v/>
      </c>
      <c r="T766" s="26" t="str">
        <f t="shared" si="240"/>
        <v>(lt. Spalte 3)</v>
      </c>
    </row>
    <row r="767" spans="1:20" ht="9.75" customHeight="1" x14ac:dyDescent="0.2">
      <c r="A767" s="26" t="str">
        <f t="shared" si="235"/>
        <v/>
      </c>
      <c r="B767" s="26" t="str">
        <f t="shared" si="235"/>
        <v/>
      </c>
      <c r="C767" s="246"/>
      <c r="D767" s="246"/>
      <c r="E767" s="26" t="str">
        <f t="shared" si="234"/>
        <v/>
      </c>
      <c r="F767" s="173" t="str">
        <f>IF(AND(COUNTA(H770:H797),COUNTA(I770:I797)),IF(L798=0,"Hier die Anzahl eintagen!",""),"")</f>
        <v/>
      </c>
      <c r="G767" s="174"/>
      <c r="H767" s="26"/>
      <c r="I767" s="26" t="str">
        <f t="shared" ref="I767:T767" si="241">I717</f>
        <v/>
      </c>
      <c r="J767" s="26" t="str">
        <f t="shared" si="241"/>
        <v/>
      </c>
      <c r="K767" s="26" t="str">
        <f t="shared" si="241"/>
        <v/>
      </c>
      <c r="L767" s="26" t="str">
        <f t="shared" si="241"/>
        <v/>
      </c>
      <c r="M767" s="26" t="str">
        <f t="shared" si="241"/>
        <v/>
      </c>
      <c r="N767" s="26" t="str">
        <f t="shared" si="241"/>
        <v/>
      </c>
      <c r="O767" s="26" t="str">
        <f t="shared" si="241"/>
        <v/>
      </c>
      <c r="P767" s="26" t="str">
        <f t="shared" si="241"/>
        <v/>
      </c>
      <c r="Q767" s="26" t="str">
        <f t="shared" si="241"/>
        <v/>
      </c>
      <c r="R767" s="26" t="str">
        <f t="shared" si="241"/>
        <v/>
      </c>
      <c r="S767" s="26" t="str">
        <f t="shared" si="241"/>
        <v/>
      </c>
      <c r="T767" s="26" t="str">
        <f t="shared" si="241"/>
        <v/>
      </c>
    </row>
    <row r="768" spans="1:20" ht="9.75" customHeight="1" x14ac:dyDescent="0.2">
      <c r="A768" s="27" t="str">
        <f t="shared" si="235"/>
        <v/>
      </c>
      <c r="B768" s="27" t="str">
        <f t="shared" si="235"/>
        <v/>
      </c>
      <c r="C768" s="247"/>
      <c r="D768" s="247"/>
      <c r="E768" s="27" t="str">
        <f t="shared" si="234"/>
        <v/>
      </c>
      <c r="F768" s="176"/>
      <c r="G768" s="177" t="str">
        <f>G718</f>
        <v/>
      </c>
      <c r="H768" s="27" t="str">
        <f t="shared" ref="H768:T768" si="242">H718</f>
        <v/>
      </c>
      <c r="I768" s="27" t="str">
        <f t="shared" si="242"/>
        <v>€</v>
      </c>
      <c r="J768" s="27" t="str">
        <f t="shared" si="242"/>
        <v/>
      </c>
      <c r="K768" s="27" t="str">
        <f t="shared" si="242"/>
        <v>€</v>
      </c>
      <c r="L768" s="27" t="str">
        <f t="shared" si="242"/>
        <v>€</v>
      </c>
      <c r="M768" s="27" t="str">
        <f t="shared" si="242"/>
        <v>€</v>
      </c>
      <c r="N768" s="27" t="str">
        <f t="shared" si="242"/>
        <v>€</v>
      </c>
      <c r="O768" s="27" t="str">
        <f t="shared" si="242"/>
        <v>€</v>
      </c>
      <c r="P768" s="27" t="str">
        <f t="shared" si="242"/>
        <v>€</v>
      </c>
      <c r="Q768" s="27" t="str">
        <f t="shared" si="242"/>
        <v>€</v>
      </c>
      <c r="R768" s="27" t="str">
        <f t="shared" si="242"/>
        <v>€</v>
      </c>
      <c r="S768" s="27" t="str">
        <f t="shared" si="242"/>
        <v>€</v>
      </c>
      <c r="T768" s="27" t="str">
        <f t="shared" si="242"/>
        <v>€</v>
      </c>
    </row>
    <row r="769" spans="1:20" ht="9.75" customHeight="1" x14ac:dyDescent="0.2">
      <c r="A769" s="18">
        <f t="shared" si="235"/>
        <v>1</v>
      </c>
      <c r="B769" s="18">
        <f t="shared" si="235"/>
        <v>2</v>
      </c>
      <c r="C769" s="235" t="str">
        <f>C719</f>
        <v/>
      </c>
      <c r="D769" s="235"/>
      <c r="E769" s="18">
        <f t="shared" si="234"/>
        <v>3</v>
      </c>
      <c r="F769" s="236">
        <f t="shared" si="234"/>
        <v>4</v>
      </c>
      <c r="G769" s="237"/>
      <c r="H769" s="18">
        <f t="shared" ref="H769:T769" si="243">H719</f>
        <v>5</v>
      </c>
      <c r="I769" s="18">
        <f t="shared" si="243"/>
        <v>6</v>
      </c>
      <c r="J769" s="18" t="str">
        <f t="shared" si="243"/>
        <v/>
      </c>
      <c r="K769" s="18" t="str">
        <f t="shared" si="243"/>
        <v/>
      </c>
      <c r="L769" s="18">
        <f t="shared" si="243"/>
        <v>7</v>
      </c>
      <c r="M769" s="18" t="str">
        <f t="shared" si="243"/>
        <v/>
      </c>
      <c r="N769" s="18" t="str">
        <f t="shared" si="243"/>
        <v/>
      </c>
      <c r="O769" s="18" t="str">
        <f t="shared" si="243"/>
        <v/>
      </c>
      <c r="P769" s="18" t="str">
        <f t="shared" si="243"/>
        <v/>
      </c>
      <c r="Q769" s="18" t="str">
        <f t="shared" si="243"/>
        <v/>
      </c>
      <c r="R769" s="18" t="str">
        <f t="shared" si="243"/>
        <v/>
      </c>
      <c r="S769" s="18" t="str">
        <f t="shared" si="243"/>
        <v/>
      </c>
      <c r="T769" s="18">
        <f t="shared" si="243"/>
        <v>8</v>
      </c>
    </row>
    <row r="770" spans="1:20" ht="9.75" customHeight="1" x14ac:dyDescent="0.2">
      <c r="A770" s="28"/>
      <c r="B770" s="51"/>
      <c r="C770" s="156"/>
      <c r="D770" s="78" t="str">
        <f>IF($Y$3="ja",UPPER(C770),"O")</f>
        <v>O</v>
      </c>
      <c r="E770" s="23"/>
      <c r="F770" s="155"/>
      <c r="G770" s="184"/>
      <c r="H770" s="39"/>
      <c r="I770" s="39"/>
      <c r="J770" s="23"/>
      <c r="K770" s="37"/>
      <c r="L770" s="38">
        <f>IF(OR(D770="",F770=""),0,IFERROR(ROUNDDOWN(H770*I770,2),0))</f>
        <v>0</v>
      </c>
      <c r="M770" s="38">
        <f>ROUNDDOWN($Y$6*$L770,2)</f>
        <v>0</v>
      </c>
      <c r="N770" s="38"/>
      <c r="O770" s="38"/>
      <c r="P770" s="38"/>
      <c r="Q770" s="38"/>
      <c r="R770" s="37"/>
      <c r="S770" s="37"/>
      <c r="T770" s="37"/>
    </row>
    <row r="771" spans="1:20" ht="9.75" customHeight="1" x14ac:dyDescent="0.2">
      <c r="A771" s="29"/>
      <c r="B771" s="52"/>
      <c r="C771" s="157"/>
      <c r="D771" s="79" t="str">
        <f t="shared" ref="D771:D797" si="244">IF($Y$3="ja",IF(UPPER(C771)="",D770,UPPER(C771)),"O")</f>
        <v>O</v>
      </c>
      <c r="E771" s="58" t="str">
        <f>IF(A756=A706,"Übertrag","")</f>
        <v>Übertrag</v>
      </c>
      <c r="F771" s="155"/>
      <c r="G771" s="184"/>
      <c r="H771" s="39"/>
      <c r="I771" s="39"/>
      <c r="J771" s="24"/>
      <c r="K771" s="39">
        <f>IF(E771="Übertrag",IF(K748=0,0,K748),0)</f>
        <v>0</v>
      </c>
      <c r="L771" s="38">
        <f>IF(E771="Übertrag",IF(L748=0,0,L748),IF(OR(D771="",F771=""),0,IFERROR(ROUNDDOWN(H771*I771,2),0)))</f>
        <v>0</v>
      </c>
      <c r="M771" s="39">
        <f>IF(E771="Übertrag",IF(M748=0,0,M748),ROUNDDOWN($Y$6*$L771,2))</f>
        <v>0</v>
      </c>
      <c r="N771" s="39">
        <f>IF(E771="Übertrag",IF(N748=0,0,N748),0)</f>
        <v>0</v>
      </c>
      <c r="O771" s="39">
        <f>IF(E771="Übertrag",IF(O748=0,0,O748),0)</f>
        <v>0</v>
      </c>
      <c r="P771" s="39">
        <f>IF(E771="Übertrag",IF(P748=0,0,P748),0)</f>
        <v>0</v>
      </c>
      <c r="Q771" s="39">
        <f>IF(E771="Übertrag",IF(Q748=0,0,Q748),0)</f>
        <v>0</v>
      </c>
      <c r="R771" s="39">
        <f>IF(E771="Übertrag",IF(R748=0,0,R748),0)</f>
        <v>0</v>
      </c>
      <c r="S771" s="39">
        <f>IF(E771="Übertrag",IF(S748=0,0,S748),0)</f>
        <v>0</v>
      </c>
      <c r="T771" s="39">
        <f>IF(E771="Übertrag",IF(T748=0,0,T748),0)</f>
        <v>0</v>
      </c>
    </row>
    <row r="772" spans="1:20" ht="9.75" customHeight="1" x14ac:dyDescent="0.2">
      <c r="A772" s="29"/>
      <c r="B772" s="52"/>
      <c r="C772" s="157"/>
      <c r="D772" s="79" t="str">
        <f t="shared" si="244"/>
        <v>O</v>
      </c>
      <c r="E772" s="24"/>
      <c r="F772" s="155"/>
      <c r="G772" s="184"/>
      <c r="H772" s="39"/>
      <c r="I772" s="39"/>
      <c r="J772" s="24"/>
      <c r="K772" s="39"/>
      <c r="L772" s="38">
        <f t="shared" ref="L772:L797" si="245">IF(OR(D772="",F772=""),0,IFERROR(ROUNDDOWN(H772*I772,2),0))</f>
        <v>0</v>
      </c>
      <c r="M772" s="38">
        <f t="shared" ref="M772:M797" si="246">ROUNDDOWN($Y$6*$L772,2)</f>
        <v>0</v>
      </c>
      <c r="N772" s="38"/>
      <c r="O772" s="38"/>
      <c r="P772" s="38"/>
      <c r="Q772" s="38"/>
      <c r="R772" s="39"/>
      <c r="S772" s="39"/>
      <c r="T772" s="39"/>
    </row>
    <row r="773" spans="1:20" ht="9.75" customHeight="1" x14ac:dyDescent="0.2">
      <c r="A773" s="29"/>
      <c r="B773" s="52"/>
      <c r="C773" s="157"/>
      <c r="D773" s="79" t="str">
        <f t="shared" si="244"/>
        <v>O</v>
      </c>
      <c r="E773" s="24"/>
      <c r="F773" s="155"/>
      <c r="G773" s="184"/>
      <c r="H773" s="39"/>
      <c r="I773" s="39"/>
      <c r="J773" s="24"/>
      <c r="K773" s="39"/>
      <c r="L773" s="38">
        <f t="shared" si="245"/>
        <v>0</v>
      </c>
      <c r="M773" s="38">
        <f t="shared" si="246"/>
        <v>0</v>
      </c>
      <c r="N773" s="38"/>
      <c r="O773" s="38"/>
      <c r="P773" s="38"/>
      <c r="Q773" s="38"/>
      <c r="R773" s="39"/>
      <c r="S773" s="39"/>
      <c r="T773" s="39"/>
    </row>
    <row r="774" spans="1:20" ht="9.75" customHeight="1" x14ac:dyDescent="0.2">
      <c r="A774" s="29"/>
      <c r="B774" s="52"/>
      <c r="C774" s="157"/>
      <c r="D774" s="79" t="str">
        <f t="shared" si="244"/>
        <v>O</v>
      </c>
      <c r="E774" s="24"/>
      <c r="F774" s="155"/>
      <c r="G774" s="184"/>
      <c r="H774" s="39"/>
      <c r="I774" s="39"/>
      <c r="J774" s="24"/>
      <c r="K774" s="39"/>
      <c r="L774" s="38">
        <f t="shared" si="245"/>
        <v>0</v>
      </c>
      <c r="M774" s="38">
        <f t="shared" si="246"/>
        <v>0</v>
      </c>
      <c r="N774" s="38"/>
      <c r="O774" s="38"/>
      <c r="P774" s="38"/>
      <c r="Q774" s="38"/>
      <c r="R774" s="39"/>
      <c r="S774" s="39"/>
      <c r="T774" s="39"/>
    </row>
    <row r="775" spans="1:20" ht="9.75" customHeight="1" x14ac:dyDescent="0.2">
      <c r="A775" s="29"/>
      <c r="B775" s="52"/>
      <c r="C775" s="157"/>
      <c r="D775" s="79" t="str">
        <f t="shared" si="244"/>
        <v>O</v>
      </c>
      <c r="E775" s="24"/>
      <c r="F775" s="155"/>
      <c r="G775" s="184"/>
      <c r="H775" s="39"/>
      <c r="I775" s="39"/>
      <c r="J775" s="24"/>
      <c r="K775" s="39"/>
      <c r="L775" s="38">
        <f t="shared" si="245"/>
        <v>0</v>
      </c>
      <c r="M775" s="38">
        <f t="shared" si="246"/>
        <v>0</v>
      </c>
      <c r="N775" s="38"/>
      <c r="O775" s="38"/>
      <c r="P775" s="38"/>
      <c r="Q775" s="38"/>
      <c r="R775" s="39"/>
      <c r="S775" s="39"/>
      <c r="T775" s="39"/>
    </row>
    <row r="776" spans="1:20" ht="9.75" customHeight="1" x14ac:dyDescent="0.2">
      <c r="A776" s="29"/>
      <c r="B776" s="52"/>
      <c r="C776" s="157"/>
      <c r="D776" s="79" t="str">
        <f t="shared" si="244"/>
        <v>O</v>
      </c>
      <c r="E776" s="24"/>
      <c r="F776" s="155"/>
      <c r="G776" s="184"/>
      <c r="H776" s="39"/>
      <c r="I776" s="39"/>
      <c r="J776" s="24"/>
      <c r="K776" s="39"/>
      <c r="L776" s="38">
        <f t="shared" si="245"/>
        <v>0</v>
      </c>
      <c r="M776" s="38">
        <f t="shared" si="246"/>
        <v>0</v>
      </c>
      <c r="N776" s="38"/>
      <c r="O776" s="38"/>
      <c r="P776" s="38"/>
      <c r="Q776" s="38"/>
      <c r="R776" s="39"/>
      <c r="S776" s="39"/>
      <c r="T776" s="39"/>
    </row>
    <row r="777" spans="1:20" ht="9.75" customHeight="1" x14ac:dyDescent="0.2">
      <c r="A777" s="29"/>
      <c r="B777" s="52"/>
      <c r="C777" s="157"/>
      <c r="D777" s="79" t="str">
        <f t="shared" si="244"/>
        <v>O</v>
      </c>
      <c r="E777" s="24"/>
      <c r="F777" s="155"/>
      <c r="G777" s="184"/>
      <c r="H777" s="39"/>
      <c r="I777" s="39"/>
      <c r="J777" s="24"/>
      <c r="K777" s="39"/>
      <c r="L777" s="38">
        <f t="shared" si="245"/>
        <v>0</v>
      </c>
      <c r="M777" s="38">
        <f t="shared" si="246"/>
        <v>0</v>
      </c>
      <c r="N777" s="38"/>
      <c r="O777" s="38"/>
      <c r="P777" s="38"/>
      <c r="Q777" s="38"/>
      <c r="R777" s="39"/>
      <c r="S777" s="39"/>
      <c r="T777" s="39"/>
    </row>
    <row r="778" spans="1:20" ht="9.75" customHeight="1" x14ac:dyDescent="0.2">
      <c r="A778" s="29"/>
      <c r="B778" s="52"/>
      <c r="C778" s="157"/>
      <c r="D778" s="79" t="str">
        <f t="shared" si="244"/>
        <v>O</v>
      </c>
      <c r="E778" s="24"/>
      <c r="F778" s="155"/>
      <c r="G778" s="184"/>
      <c r="H778" s="39"/>
      <c r="I778" s="39"/>
      <c r="J778" s="24"/>
      <c r="K778" s="39"/>
      <c r="L778" s="38">
        <f t="shared" si="245"/>
        <v>0</v>
      </c>
      <c r="M778" s="38">
        <f t="shared" si="246"/>
        <v>0</v>
      </c>
      <c r="N778" s="38"/>
      <c r="O778" s="38"/>
      <c r="P778" s="38"/>
      <c r="Q778" s="38"/>
      <c r="R778" s="39"/>
      <c r="S778" s="39"/>
      <c r="T778" s="39"/>
    </row>
    <row r="779" spans="1:20" ht="9.75" customHeight="1" x14ac:dyDescent="0.2">
      <c r="A779" s="29"/>
      <c r="B779" s="52"/>
      <c r="C779" s="157"/>
      <c r="D779" s="79" t="str">
        <f t="shared" si="244"/>
        <v>O</v>
      </c>
      <c r="E779" s="24"/>
      <c r="F779" s="155"/>
      <c r="G779" s="184"/>
      <c r="H779" s="39"/>
      <c r="I779" s="39"/>
      <c r="J779" s="24"/>
      <c r="K779" s="39"/>
      <c r="L779" s="38">
        <f t="shared" si="245"/>
        <v>0</v>
      </c>
      <c r="M779" s="38">
        <f t="shared" si="246"/>
        <v>0</v>
      </c>
      <c r="N779" s="38"/>
      <c r="O779" s="38"/>
      <c r="P779" s="38"/>
      <c r="Q779" s="38"/>
      <c r="R779" s="39"/>
      <c r="S779" s="39"/>
      <c r="T779" s="39"/>
    </row>
    <row r="780" spans="1:20" ht="9.75" customHeight="1" x14ac:dyDescent="0.2">
      <c r="A780" s="29"/>
      <c r="B780" s="52"/>
      <c r="C780" s="157"/>
      <c r="D780" s="79" t="str">
        <f t="shared" si="244"/>
        <v>O</v>
      </c>
      <c r="E780" s="24"/>
      <c r="F780" s="155"/>
      <c r="G780" s="184"/>
      <c r="H780" s="39"/>
      <c r="I780" s="39"/>
      <c r="J780" s="24"/>
      <c r="K780" s="39"/>
      <c r="L780" s="38">
        <f t="shared" si="245"/>
        <v>0</v>
      </c>
      <c r="M780" s="38">
        <f t="shared" si="246"/>
        <v>0</v>
      </c>
      <c r="N780" s="38"/>
      <c r="O780" s="38"/>
      <c r="P780" s="38"/>
      <c r="Q780" s="38"/>
      <c r="R780" s="39"/>
      <c r="S780" s="39"/>
      <c r="T780" s="39"/>
    </row>
    <row r="781" spans="1:20" ht="9.75" customHeight="1" x14ac:dyDescent="0.2">
      <c r="A781" s="29"/>
      <c r="B781" s="52"/>
      <c r="C781" s="157"/>
      <c r="D781" s="79" t="str">
        <f t="shared" si="244"/>
        <v>O</v>
      </c>
      <c r="E781" s="24"/>
      <c r="F781" s="155"/>
      <c r="G781" s="184"/>
      <c r="H781" s="39"/>
      <c r="I781" s="39"/>
      <c r="J781" s="24"/>
      <c r="K781" s="39"/>
      <c r="L781" s="38">
        <f t="shared" si="245"/>
        <v>0</v>
      </c>
      <c r="M781" s="38">
        <f t="shared" si="246"/>
        <v>0</v>
      </c>
      <c r="N781" s="38"/>
      <c r="O781" s="38"/>
      <c r="P781" s="38"/>
      <c r="Q781" s="38"/>
      <c r="R781" s="39"/>
      <c r="S781" s="39"/>
      <c r="T781" s="39"/>
    </row>
    <row r="782" spans="1:20" ht="9.75" customHeight="1" x14ac:dyDescent="0.2">
      <c r="A782" s="29"/>
      <c r="B782" s="52"/>
      <c r="C782" s="157"/>
      <c r="D782" s="79" t="str">
        <f t="shared" si="244"/>
        <v>O</v>
      </c>
      <c r="E782" s="24"/>
      <c r="F782" s="155"/>
      <c r="G782" s="184"/>
      <c r="H782" s="39"/>
      <c r="I782" s="39"/>
      <c r="J782" s="24"/>
      <c r="K782" s="39"/>
      <c r="L782" s="38">
        <f t="shared" si="245"/>
        <v>0</v>
      </c>
      <c r="M782" s="38">
        <f t="shared" si="246"/>
        <v>0</v>
      </c>
      <c r="N782" s="38"/>
      <c r="O782" s="38"/>
      <c r="P782" s="38"/>
      <c r="Q782" s="38"/>
      <c r="R782" s="39"/>
      <c r="S782" s="39"/>
      <c r="T782" s="39"/>
    </row>
    <row r="783" spans="1:20" ht="9.75" customHeight="1" x14ac:dyDescent="0.2">
      <c r="A783" s="29"/>
      <c r="B783" s="52"/>
      <c r="C783" s="157"/>
      <c r="D783" s="79" t="str">
        <f t="shared" si="244"/>
        <v>O</v>
      </c>
      <c r="E783" s="24"/>
      <c r="F783" s="155"/>
      <c r="G783" s="184"/>
      <c r="H783" s="39"/>
      <c r="I783" s="39"/>
      <c r="J783" s="24"/>
      <c r="K783" s="39"/>
      <c r="L783" s="38">
        <f t="shared" si="245"/>
        <v>0</v>
      </c>
      <c r="M783" s="38">
        <f t="shared" si="246"/>
        <v>0</v>
      </c>
      <c r="N783" s="38"/>
      <c r="O783" s="38"/>
      <c r="P783" s="38"/>
      <c r="Q783" s="38"/>
      <c r="R783" s="39"/>
      <c r="S783" s="39"/>
      <c r="T783" s="39"/>
    </row>
    <row r="784" spans="1:20" ht="9.75" customHeight="1" x14ac:dyDescent="0.2">
      <c r="A784" s="29"/>
      <c r="B784" s="52"/>
      <c r="C784" s="157"/>
      <c r="D784" s="79" t="str">
        <f t="shared" si="244"/>
        <v>O</v>
      </c>
      <c r="E784" s="24"/>
      <c r="F784" s="155"/>
      <c r="G784" s="184"/>
      <c r="H784" s="39"/>
      <c r="I784" s="39"/>
      <c r="J784" s="24"/>
      <c r="K784" s="39"/>
      <c r="L784" s="38">
        <f t="shared" si="245"/>
        <v>0</v>
      </c>
      <c r="M784" s="38">
        <f t="shared" si="246"/>
        <v>0</v>
      </c>
      <c r="N784" s="38"/>
      <c r="O784" s="38"/>
      <c r="P784" s="38"/>
      <c r="Q784" s="38"/>
      <c r="R784" s="39"/>
      <c r="S784" s="39"/>
      <c r="T784" s="39"/>
    </row>
    <row r="785" spans="1:21" ht="9.75" customHeight="1" x14ac:dyDescent="0.2">
      <c r="A785" s="29"/>
      <c r="B785" s="52"/>
      <c r="C785" s="157"/>
      <c r="D785" s="79" t="str">
        <f t="shared" si="244"/>
        <v>O</v>
      </c>
      <c r="E785" s="24"/>
      <c r="F785" s="155"/>
      <c r="G785" s="184"/>
      <c r="H785" s="39"/>
      <c r="I785" s="39"/>
      <c r="J785" s="24"/>
      <c r="K785" s="39"/>
      <c r="L785" s="38">
        <f t="shared" si="245"/>
        <v>0</v>
      </c>
      <c r="M785" s="38">
        <f t="shared" si="246"/>
        <v>0</v>
      </c>
      <c r="N785" s="38"/>
      <c r="O785" s="38"/>
      <c r="P785" s="38"/>
      <c r="Q785" s="38"/>
      <c r="R785" s="39"/>
      <c r="S785" s="39"/>
      <c r="T785" s="39"/>
    </row>
    <row r="786" spans="1:21" ht="9.75" customHeight="1" x14ac:dyDescent="0.2">
      <c r="A786" s="29"/>
      <c r="B786" s="52"/>
      <c r="C786" s="157"/>
      <c r="D786" s="79" t="str">
        <f t="shared" si="244"/>
        <v>O</v>
      </c>
      <c r="E786" s="24"/>
      <c r="F786" s="155"/>
      <c r="G786" s="184"/>
      <c r="H786" s="39"/>
      <c r="I786" s="39"/>
      <c r="J786" s="24"/>
      <c r="K786" s="39"/>
      <c r="L786" s="38">
        <f t="shared" si="245"/>
        <v>0</v>
      </c>
      <c r="M786" s="38">
        <f t="shared" si="246"/>
        <v>0</v>
      </c>
      <c r="N786" s="38"/>
      <c r="O786" s="38"/>
      <c r="P786" s="38"/>
      <c r="Q786" s="38"/>
      <c r="R786" s="39"/>
      <c r="S786" s="39"/>
      <c r="T786" s="39"/>
    </row>
    <row r="787" spans="1:21" ht="9.75" customHeight="1" x14ac:dyDescent="0.2">
      <c r="A787" s="29"/>
      <c r="B787" s="52"/>
      <c r="C787" s="157"/>
      <c r="D787" s="79" t="str">
        <f t="shared" si="244"/>
        <v>O</v>
      </c>
      <c r="E787" s="24"/>
      <c r="F787" s="155"/>
      <c r="G787" s="184"/>
      <c r="H787" s="39"/>
      <c r="I787" s="39"/>
      <c r="J787" s="24"/>
      <c r="K787" s="39"/>
      <c r="L787" s="38">
        <f t="shared" si="245"/>
        <v>0</v>
      </c>
      <c r="M787" s="38">
        <f t="shared" si="246"/>
        <v>0</v>
      </c>
      <c r="N787" s="38"/>
      <c r="O787" s="38"/>
      <c r="P787" s="38"/>
      <c r="Q787" s="38"/>
      <c r="R787" s="39"/>
      <c r="S787" s="39"/>
      <c r="T787" s="39"/>
    </row>
    <row r="788" spans="1:21" ht="9.75" customHeight="1" x14ac:dyDescent="0.2">
      <c r="A788" s="29"/>
      <c r="B788" s="52"/>
      <c r="C788" s="157"/>
      <c r="D788" s="79" t="str">
        <f t="shared" si="244"/>
        <v>O</v>
      </c>
      <c r="E788" s="24"/>
      <c r="F788" s="155"/>
      <c r="G788" s="184"/>
      <c r="H788" s="39"/>
      <c r="I788" s="39"/>
      <c r="J788" s="24"/>
      <c r="K788" s="39"/>
      <c r="L788" s="38">
        <f t="shared" si="245"/>
        <v>0</v>
      </c>
      <c r="M788" s="38">
        <f t="shared" si="246"/>
        <v>0</v>
      </c>
      <c r="N788" s="38"/>
      <c r="O788" s="38"/>
      <c r="P788" s="38"/>
      <c r="Q788" s="38"/>
      <c r="R788" s="39"/>
      <c r="S788" s="39"/>
      <c r="T788" s="39"/>
    </row>
    <row r="789" spans="1:21" ht="9.75" customHeight="1" x14ac:dyDescent="0.2">
      <c r="A789" s="29"/>
      <c r="B789" s="52"/>
      <c r="C789" s="157"/>
      <c r="D789" s="79" t="str">
        <f t="shared" si="244"/>
        <v>O</v>
      </c>
      <c r="E789" s="24"/>
      <c r="F789" s="155"/>
      <c r="G789" s="184"/>
      <c r="H789" s="39"/>
      <c r="I789" s="39"/>
      <c r="J789" s="24"/>
      <c r="K789" s="39"/>
      <c r="L789" s="38">
        <f t="shared" si="245"/>
        <v>0</v>
      </c>
      <c r="M789" s="38">
        <f t="shared" si="246"/>
        <v>0</v>
      </c>
      <c r="N789" s="38"/>
      <c r="O789" s="38"/>
      <c r="P789" s="38"/>
      <c r="Q789" s="38"/>
      <c r="R789" s="39"/>
      <c r="S789" s="39"/>
      <c r="T789" s="39"/>
    </row>
    <row r="790" spans="1:21" ht="9.75" customHeight="1" x14ac:dyDescent="0.2">
      <c r="A790" s="29"/>
      <c r="B790" s="52"/>
      <c r="C790" s="157"/>
      <c r="D790" s="79" t="str">
        <f t="shared" si="244"/>
        <v>O</v>
      </c>
      <c r="E790" s="24"/>
      <c r="F790" s="155"/>
      <c r="G790" s="184"/>
      <c r="H790" s="39"/>
      <c r="I790" s="39"/>
      <c r="J790" s="24"/>
      <c r="K790" s="39"/>
      <c r="L790" s="38">
        <f t="shared" si="245"/>
        <v>0</v>
      </c>
      <c r="M790" s="38">
        <f t="shared" si="246"/>
        <v>0</v>
      </c>
      <c r="N790" s="38"/>
      <c r="O790" s="38"/>
      <c r="P790" s="38"/>
      <c r="Q790" s="38"/>
      <c r="R790" s="39"/>
      <c r="S790" s="39"/>
      <c r="T790" s="39"/>
    </row>
    <row r="791" spans="1:21" ht="9.75" customHeight="1" x14ac:dyDescent="0.2">
      <c r="A791" s="29"/>
      <c r="B791" s="52"/>
      <c r="C791" s="157"/>
      <c r="D791" s="79" t="str">
        <f t="shared" si="244"/>
        <v>O</v>
      </c>
      <c r="E791" s="24"/>
      <c r="F791" s="155"/>
      <c r="G791" s="184"/>
      <c r="H791" s="39"/>
      <c r="I791" s="39"/>
      <c r="J791" s="24"/>
      <c r="K791" s="39"/>
      <c r="L791" s="38">
        <f t="shared" si="245"/>
        <v>0</v>
      </c>
      <c r="M791" s="38">
        <f t="shared" si="246"/>
        <v>0</v>
      </c>
      <c r="N791" s="38"/>
      <c r="O791" s="38"/>
      <c r="P791" s="38"/>
      <c r="Q791" s="38"/>
      <c r="R791" s="39"/>
      <c r="S791" s="39"/>
      <c r="T791" s="39"/>
    </row>
    <row r="792" spans="1:21" ht="9.75" customHeight="1" x14ac:dyDescent="0.2">
      <c r="A792" s="29"/>
      <c r="B792" s="52"/>
      <c r="C792" s="157"/>
      <c r="D792" s="79" t="str">
        <f t="shared" si="244"/>
        <v>O</v>
      </c>
      <c r="E792" s="24"/>
      <c r="F792" s="155"/>
      <c r="G792" s="184"/>
      <c r="H792" s="39"/>
      <c r="I792" s="39"/>
      <c r="J792" s="24"/>
      <c r="K792" s="39"/>
      <c r="L792" s="38">
        <f t="shared" si="245"/>
        <v>0</v>
      </c>
      <c r="M792" s="38">
        <f t="shared" si="246"/>
        <v>0</v>
      </c>
      <c r="N792" s="38"/>
      <c r="O792" s="38"/>
      <c r="P792" s="38"/>
      <c r="Q792" s="38"/>
      <c r="R792" s="39"/>
      <c r="S792" s="39"/>
      <c r="T792" s="39"/>
    </row>
    <row r="793" spans="1:21" ht="9.75" customHeight="1" x14ac:dyDescent="0.2">
      <c r="A793" s="29"/>
      <c r="B793" s="52"/>
      <c r="C793" s="157"/>
      <c r="D793" s="79" t="str">
        <f t="shared" si="244"/>
        <v>O</v>
      </c>
      <c r="E793" s="24"/>
      <c r="F793" s="155"/>
      <c r="G793" s="184"/>
      <c r="H793" s="39"/>
      <c r="I793" s="39"/>
      <c r="J793" s="24"/>
      <c r="K793" s="39"/>
      <c r="L793" s="38">
        <f t="shared" si="245"/>
        <v>0</v>
      </c>
      <c r="M793" s="38">
        <f t="shared" si="246"/>
        <v>0</v>
      </c>
      <c r="N793" s="38"/>
      <c r="O793" s="38"/>
      <c r="P793" s="38"/>
      <c r="Q793" s="38"/>
      <c r="R793" s="39"/>
      <c r="S793" s="39"/>
      <c r="T793" s="39"/>
    </row>
    <row r="794" spans="1:21" ht="9.75" customHeight="1" x14ac:dyDescent="0.2">
      <c r="A794" s="29"/>
      <c r="B794" s="52"/>
      <c r="C794" s="157"/>
      <c r="D794" s="79" t="str">
        <f t="shared" si="244"/>
        <v>O</v>
      </c>
      <c r="E794" s="24"/>
      <c r="F794" s="155"/>
      <c r="G794" s="184"/>
      <c r="H794" s="39"/>
      <c r="I794" s="39"/>
      <c r="J794" s="24"/>
      <c r="K794" s="39"/>
      <c r="L794" s="38">
        <f t="shared" si="245"/>
        <v>0</v>
      </c>
      <c r="M794" s="38">
        <f t="shared" si="246"/>
        <v>0</v>
      </c>
      <c r="N794" s="38"/>
      <c r="O794" s="38"/>
      <c r="P794" s="38"/>
      <c r="Q794" s="38"/>
      <c r="R794" s="39"/>
      <c r="S794" s="39"/>
      <c r="T794" s="39"/>
    </row>
    <row r="795" spans="1:21" ht="9.75" customHeight="1" x14ac:dyDescent="0.2">
      <c r="A795" s="29"/>
      <c r="B795" s="52"/>
      <c r="C795" s="157"/>
      <c r="D795" s="79" t="str">
        <f t="shared" si="244"/>
        <v>O</v>
      </c>
      <c r="E795" s="24"/>
      <c r="F795" s="155"/>
      <c r="G795" s="184"/>
      <c r="H795" s="39"/>
      <c r="I795" s="39"/>
      <c r="J795" s="24"/>
      <c r="K795" s="39"/>
      <c r="L795" s="38">
        <f t="shared" si="245"/>
        <v>0</v>
      </c>
      <c r="M795" s="38">
        <f t="shared" si="246"/>
        <v>0</v>
      </c>
      <c r="N795" s="38"/>
      <c r="O795" s="38"/>
      <c r="P795" s="38"/>
      <c r="Q795" s="38"/>
      <c r="R795" s="39"/>
      <c r="S795" s="39"/>
      <c r="T795" s="39"/>
    </row>
    <row r="796" spans="1:21" ht="9.75" customHeight="1" x14ac:dyDescent="0.2">
      <c r="A796" s="29"/>
      <c r="B796" s="52"/>
      <c r="C796" s="157"/>
      <c r="D796" s="79" t="str">
        <f t="shared" si="244"/>
        <v>O</v>
      </c>
      <c r="E796" s="24"/>
      <c r="F796" s="155"/>
      <c r="G796" s="184"/>
      <c r="H796" s="39"/>
      <c r="I796" s="39"/>
      <c r="J796" s="24"/>
      <c r="K796" s="39"/>
      <c r="L796" s="38">
        <f t="shared" si="245"/>
        <v>0</v>
      </c>
      <c r="M796" s="38">
        <f t="shared" si="246"/>
        <v>0</v>
      </c>
      <c r="N796" s="38"/>
      <c r="O796" s="38"/>
      <c r="P796" s="38"/>
      <c r="Q796" s="38"/>
      <c r="R796" s="39"/>
      <c r="S796" s="39"/>
      <c r="T796" s="39"/>
      <c r="U796" s="267" t="str">
        <f>U746</f>
        <v xml:space="preserve"> </v>
      </c>
    </row>
    <row r="797" spans="1:21" ht="9.75" customHeight="1" x14ac:dyDescent="0.2">
      <c r="A797" s="30"/>
      <c r="B797" s="53"/>
      <c r="C797" s="158"/>
      <c r="D797" s="80" t="str">
        <f t="shared" si="244"/>
        <v>O</v>
      </c>
      <c r="E797" s="25"/>
      <c r="F797" s="155"/>
      <c r="G797" s="184"/>
      <c r="H797" s="40"/>
      <c r="I797" s="39"/>
      <c r="J797" s="25"/>
      <c r="K797" s="40"/>
      <c r="L797" s="38">
        <f t="shared" si="245"/>
        <v>0</v>
      </c>
      <c r="M797" s="38">
        <f t="shared" si="246"/>
        <v>0</v>
      </c>
      <c r="N797" s="38"/>
      <c r="O797" s="38"/>
      <c r="P797" s="38"/>
      <c r="Q797" s="38"/>
      <c r="R797" s="40"/>
      <c r="S797" s="40"/>
      <c r="T797" s="40"/>
      <c r="U797" s="267"/>
    </row>
    <row r="798" spans="1:21" ht="9.75" customHeight="1" x14ac:dyDescent="0.2">
      <c r="A798" s="188" t="str">
        <f>IF(A748&lt;&gt;"",A748,"")</f>
        <v/>
      </c>
      <c r="B798" s="125"/>
      <c r="C798" s="125"/>
      <c r="D798" s="125"/>
      <c r="E798" s="125"/>
      <c r="F798" s="129"/>
      <c r="G798" s="129" t="str">
        <f>G748</f>
        <v>Summe</v>
      </c>
      <c r="H798" s="129"/>
      <c r="I798" s="130"/>
      <c r="J798" s="20" t="str">
        <f>J748</f>
        <v xml:space="preserve"> Summe</v>
      </c>
      <c r="K798" s="41">
        <f t="shared" ref="K798:T798" si="247">SUM(K770:K797)</f>
        <v>0</v>
      </c>
      <c r="L798" s="41">
        <f t="shared" si="247"/>
        <v>0</v>
      </c>
      <c r="M798" s="41">
        <f t="shared" si="247"/>
        <v>0</v>
      </c>
      <c r="N798" s="41">
        <f t="shared" si="247"/>
        <v>0</v>
      </c>
      <c r="O798" s="41">
        <f t="shared" si="247"/>
        <v>0</v>
      </c>
      <c r="P798" s="41">
        <f t="shared" si="247"/>
        <v>0</v>
      </c>
      <c r="Q798" s="41">
        <f t="shared" si="247"/>
        <v>0</v>
      </c>
      <c r="R798" s="41">
        <f t="shared" si="247"/>
        <v>0</v>
      </c>
      <c r="S798" s="41">
        <f t="shared" si="247"/>
        <v>0</v>
      </c>
      <c r="T798" s="41">
        <f t="shared" si="247"/>
        <v>0</v>
      </c>
      <c r="U798" s="267"/>
    </row>
    <row r="799" spans="1:21" ht="9.75" customHeight="1" x14ac:dyDescent="0.2">
      <c r="A799" s="9"/>
      <c r="B799" s="9"/>
      <c r="C799" s="9"/>
      <c r="D799" s="9"/>
      <c r="E799" s="8"/>
      <c r="F799" s="131"/>
      <c r="G799" s="131" t="str">
        <f>G749</f>
        <v>Gemeinkosten 25% pauschal</v>
      </c>
      <c r="H799" s="131"/>
      <c r="I799" s="132"/>
      <c r="J799" s="20" t="str">
        <f>J749</f>
        <v xml:space="preserve"> Gemeinkosten 25% pauschal</v>
      </c>
      <c r="K799" s="42"/>
      <c r="L799" s="41">
        <f>ROUNDDOWN(L798*$Y$6,2)</f>
        <v>0</v>
      </c>
      <c r="M799" s="42"/>
      <c r="N799" s="42"/>
      <c r="O799" s="42"/>
      <c r="P799" s="42"/>
      <c r="Q799" s="42"/>
      <c r="R799" s="42"/>
      <c r="S799" s="42"/>
      <c r="T799" s="42"/>
      <c r="U799" s="267"/>
    </row>
    <row r="800" spans="1:21" ht="9.75" customHeight="1" x14ac:dyDescent="0.2">
      <c r="A800" s="128" t="str">
        <f>A750</f>
        <v>Bitte verwenden Sie für jedes Jahr ein extra Blatt.</v>
      </c>
      <c r="B800" s="7"/>
      <c r="C800" s="7"/>
      <c r="D800" s="7"/>
      <c r="E800" s="8"/>
      <c r="F800" s="131"/>
      <c r="G800" s="131" t="str">
        <f>G750</f>
        <v>GESAMTKOSTEN</v>
      </c>
      <c r="H800" s="131"/>
      <c r="I800" s="132"/>
      <c r="J800" s="20" t="str">
        <f>J750</f>
        <v xml:space="preserve"> GESAMTKOSTEN</v>
      </c>
      <c r="K800" s="41">
        <f>K798</f>
        <v>0</v>
      </c>
      <c r="L800" s="41">
        <f>L798+L799</f>
        <v>0</v>
      </c>
      <c r="M800" s="41"/>
      <c r="N800" s="41">
        <f t="shared" ref="N800:T800" si="248">N798</f>
        <v>0</v>
      </c>
      <c r="O800" s="41">
        <f t="shared" si="248"/>
        <v>0</v>
      </c>
      <c r="P800" s="41">
        <f t="shared" si="248"/>
        <v>0</v>
      </c>
      <c r="Q800" s="41">
        <f t="shared" si="248"/>
        <v>0</v>
      </c>
      <c r="R800" s="41">
        <f t="shared" si="248"/>
        <v>0</v>
      </c>
      <c r="S800" s="41">
        <f t="shared" si="248"/>
        <v>0</v>
      </c>
      <c r="T800" s="41">
        <f t="shared" si="248"/>
        <v>0</v>
      </c>
      <c r="U800" s="267"/>
    </row>
    <row r="801" spans="1:24" ht="9.75" customHeight="1" x14ac:dyDescent="0.2">
      <c r="A801" s="7"/>
      <c r="B801" s="7"/>
      <c r="C801" s="7"/>
      <c r="D801" s="7"/>
      <c r="E801" s="8"/>
      <c r="F801" s="8"/>
      <c r="G801" s="8"/>
      <c r="H801" s="8"/>
      <c r="I801" s="8"/>
      <c r="J801" s="21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V801" s="34"/>
      <c r="W801" s="34"/>
      <c r="X801" s="34"/>
    </row>
    <row r="802" spans="1:24" ht="9.75" customHeight="1" x14ac:dyDescent="0.2">
      <c r="A802" s="127" t="str">
        <f>A752</f>
        <v>Arbeits-, Zeit- und Ausgabenplan (Durchführbarkeitsstudien)</v>
      </c>
      <c r="B802" s="7"/>
      <c r="C802" s="7"/>
      <c r="D802" s="7"/>
      <c r="E802" s="8"/>
      <c r="F802" s="8"/>
      <c r="G802" s="8"/>
      <c r="H802" s="8"/>
      <c r="I802" s="8"/>
      <c r="J802" s="8"/>
      <c r="K802" s="255" t="str">
        <f>K752</f>
        <v>BN: ______________________</v>
      </c>
      <c r="L802" s="255"/>
      <c r="M802" s="255"/>
      <c r="N802" s="255"/>
      <c r="O802" s="255"/>
      <c r="P802" s="255"/>
      <c r="Q802" s="255"/>
      <c r="R802" s="255"/>
      <c r="S802" s="255"/>
      <c r="T802" s="255"/>
    </row>
    <row r="803" spans="1:24" ht="9.75" customHeight="1" x14ac:dyDescent="0.2">
      <c r="A803" s="7"/>
      <c r="B803" s="7"/>
      <c r="C803" s="7"/>
      <c r="D803" s="7"/>
      <c r="E803" s="124"/>
      <c r="F803" s="8"/>
      <c r="G803" s="8"/>
      <c r="H803" s="8"/>
      <c r="I803" s="8"/>
      <c r="J803" s="8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</row>
    <row r="804" spans="1:24" ht="9.75" customHeight="1" x14ac:dyDescent="0.2">
      <c r="A804" s="9"/>
      <c r="B804" s="9"/>
      <c r="C804" s="9"/>
      <c r="D804" s="9"/>
      <c r="E804" s="124"/>
      <c r="F804" s="8" t="str">
        <f>F754</f>
        <v/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</row>
    <row r="805" spans="1:24" ht="9.75" customHeight="1" x14ac:dyDescent="0.2">
      <c r="A805" s="253" t="str">
        <f>A755</f>
        <v>Jahr</v>
      </c>
      <c r="B805" s="254"/>
      <c r="C805" s="46"/>
      <c r="D805" s="13" t="b">
        <f>IF(OR(VALUE(ROW(L850))&lt;&gt;(T806*50),VALUE(COLUMN(T850))&lt;&gt;IF(ISBLANK($V$72),IF(ISBLANK($V$72),IF(AND($Y$4=1,$Y$5="ja"),20-$AA$72,20-LOOKUP($Y$4,$W$17:$Z$17,$W$72:$Z$72)),20),20)),FALSE,TRUE)</f>
        <v>1</v>
      </c>
      <c r="E805" s="124" t="str">
        <f>IF(E755="","",E755)</f>
        <v>Spalte 5: maximal 143 produktive h/Monat je Vollzeitbeschäftigten</v>
      </c>
      <c r="G805" s="8"/>
      <c r="I805" s="8"/>
      <c r="J805" s="8"/>
      <c r="K805" s="8"/>
      <c r="L805" s="21"/>
      <c r="M805" s="21"/>
      <c r="N805" s="21"/>
      <c r="O805" s="21"/>
      <c r="P805" s="21"/>
      <c r="Q805" s="21"/>
      <c r="R805" s="8"/>
      <c r="S805" s="8"/>
      <c r="T805" s="10" t="str">
        <f>T755</f>
        <v xml:space="preserve"> Blatt</v>
      </c>
    </row>
    <row r="806" spans="1:24" ht="9.75" customHeight="1" x14ac:dyDescent="0.2">
      <c r="A806" s="251">
        <f>A756</f>
        <v>0</v>
      </c>
      <c r="B806" s="252"/>
      <c r="C806" s="57"/>
      <c r="D806" s="57" t="b">
        <f>IF($Y$3="",IF(COUNTBLANK(C820:C847)=COUNTA(D820:D847),TRUE,FALSE),IF((COUNTIF(D820:D847,"E")+COUNTIF(D820:D847,"I"))=(COUNTA(D820:D847)-COUNTBLANK(D820:D847)),TRUE,FALSE))</f>
        <v>1</v>
      </c>
      <c r="E806" s="124" t="str">
        <f>IF(E756="","",E756)</f>
        <v>Basis Spalte 6: qualifikationsabhängige Stundensätze (siehe www.tbi-mv.de)</v>
      </c>
      <c r="G806" s="8"/>
      <c r="I806" s="8"/>
      <c r="J806" s="8"/>
      <c r="K806" s="8"/>
      <c r="T806" s="11">
        <f>T756+1</f>
        <v>17</v>
      </c>
    </row>
    <row r="807" spans="1:24" ht="9.75" customHeight="1" x14ac:dyDescent="0.2">
      <c r="A807" s="163">
        <f>IF(A806="",0,IF(ISERROR(A857),1,A857+1))</f>
        <v>4</v>
      </c>
      <c r="B807" s="12"/>
      <c r="C807" s="12"/>
      <c r="D807" s="13" t="b">
        <f>IF(COUNTA(L820:L847)=28,TRUE,FALSE)</f>
        <v>1</v>
      </c>
      <c r="E807" s="244" t="str">
        <f>IF(AND(D805,D806,D807),"","FEHLER-verursachende Bearbeitung der AZA-Vorlage")</f>
        <v/>
      </c>
      <c r="F807" s="244"/>
      <c r="G807" s="244"/>
      <c r="H807" s="244"/>
      <c r="I807" s="244"/>
      <c r="J807" s="244"/>
      <c r="K807" s="244"/>
      <c r="L807" s="244"/>
      <c r="M807" s="8"/>
      <c r="N807" s="8"/>
      <c r="O807" s="8"/>
      <c r="P807" s="8"/>
      <c r="Q807" s="8"/>
      <c r="R807" s="8"/>
      <c r="S807" s="8"/>
      <c r="T807" s="8"/>
    </row>
    <row r="808" spans="1:24" ht="9.75" customHeight="1" x14ac:dyDescent="0.2">
      <c r="A808" s="12"/>
      <c r="B808" s="12"/>
      <c r="C808" s="12"/>
      <c r="D808" s="12"/>
      <c r="E808" s="244"/>
      <c r="F808" s="244"/>
      <c r="G808" s="244"/>
      <c r="H808" s="244"/>
      <c r="I808" s="244"/>
      <c r="J808" s="244"/>
      <c r="K808" s="244"/>
      <c r="L808" s="244"/>
      <c r="M808" s="8"/>
      <c r="N808" s="8"/>
      <c r="O808" s="8"/>
      <c r="P808" s="8"/>
      <c r="Q808" s="8"/>
      <c r="R808" s="8"/>
      <c r="S808" s="8"/>
      <c r="T808" s="8"/>
    </row>
    <row r="809" spans="1:24" ht="9.75" customHeight="1" x14ac:dyDescent="0.2">
      <c r="B809" s="13" t="str">
        <f>IF(B759="","",B759)</f>
        <v/>
      </c>
      <c r="C809" s="9" t="str">
        <f>IF(C759="","",C759)</f>
        <v/>
      </c>
      <c r="D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</row>
    <row r="810" spans="1:24" ht="9.75" customHeight="1" x14ac:dyDescent="0.2">
      <c r="A810" s="13"/>
      <c r="B810" s="13"/>
      <c r="C810" s="13"/>
      <c r="D810" s="13"/>
      <c r="E810" s="211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</row>
    <row r="811" spans="1:24" ht="9.75" customHeight="1" x14ac:dyDescent="0.2">
      <c r="A811" s="48" t="str">
        <f>A761</f>
        <v/>
      </c>
      <c r="B811" s="48" t="str">
        <f>B761</f>
        <v/>
      </c>
      <c r="C811" s="245" t="str">
        <f>C761</f>
        <v>FuE-Kategorie</v>
      </c>
      <c r="D811" s="245"/>
      <c r="E811" s="48" t="str">
        <f t="shared" ref="E811:F819" si="249">E761</f>
        <v/>
      </c>
      <c r="F811" s="239" t="str">
        <f t="shared" si="249"/>
        <v>Personal</v>
      </c>
      <c r="G811" s="239"/>
      <c r="H811" s="239"/>
      <c r="I811" s="239"/>
      <c r="J811" s="48" t="str">
        <f>J761</f>
        <v/>
      </c>
      <c r="K811" s="248" t="str">
        <f>K761</f>
        <v xml:space="preserve">Ausgabengruppe </v>
      </c>
      <c r="L811" s="249"/>
      <c r="M811" s="249"/>
      <c r="N811" s="249"/>
      <c r="O811" s="249"/>
      <c r="P811" s="249"/>
      <c r="Q811" s="249"/>
      <c r="R811" s="249"/>
      <c r="S811" s="249"/>
      <c r="T811" s="250"/>
    </row>
    <row r="812" spans="1:24" ht="9.75" customHeight="1" x14ac:dyDescent="0.2">
      <c r="A812" s="26" t="str">
        <f t="shared" ref="A812:B819" si="250">A762</f>
        <v/>
      </c>
      <c r="B812" s="26" t="str">
        <f t="shared" si="250"/>
        <v/>
      </c>
      <c r="C812" s="246"/>
      <c r="D812" s="246"/>
      <c r="E812" s="26" t="str">
        <f t="shared" si="249"/>
        <v/>
      </c>
      <c r="F812" s="240" t="str">
        <f t="shared" si="249"/>
        <v/>
      </c>
      <c r="G812" s="241"/>
      <c r="H812" s="15" t="str">
        <f>H762</f>
        <v/>
      </c>
      <c r="I812" s="15" t="str">
        <f>I762</f>
        <v/>
      </c>
      <c r="J812" s="26" t="str">
        <f>J762</f>
        <v/>
      </c>
      <c r="K812" s="15" t="str">
        <f>K762</f>
        <v/>
      </c>
      <c r="L812" s="15" t="str">
        <f t="shared" ref="L812:T812" si="251">L762</f>
        <v/>
      </c>
      <c r="M812" s="15" t="str">
        <f t="shared" si="251"/>
        <v/>
      </c>
      <c r="N812" s="15" t="str">
        <f t="shared" si="251"/>
        <v/>
      </c>
      <c r="O812" s="15" t="str">
        <f t="shared" si="251"/>
        <v/>
      </c>
      <c r="P812" s="15" t="str">
        <f t="shared" si="251"/>
        <v/>
      </c>
      <c r="Q812" s="15" t="str">
        <f t="shared" si="251"/>
        <v/>
      </c>
      <c r="R812" s="15" t="str">
        <f t="shared" si="251"/>
        <v/>
      </c>
      <c r="S812" s="15" t="str">
        <f t="shared" si="251"/>
        <v/>
      </c>
      <c r="T812" s="15" t="str">
        <f t="shared" si="251"/>
        <v/>
      </c>
    </row>
    <row r="813" spans="1:24" ht="9.75" customHeight="1" x14ac:dyDescent="0.2">
      <c r="A813" s="26" t="str">
        <f t="shared" si="250"/>
        <v/>
      </c>
      <c r="B813" s="26" t="str">
        <f t="shared" si="250"/>
        <v/>
      </c>
      <c r="C813" s="246"/>
      <c r="D813" s="246"/>
      <c r="E813" s="26" t="str">
        <f t="shared" si="249"/>
        <v>Jahresprogramm in</v>
      </c>
      <c r="F813" s="242" t="str">
        <f t="shared" si="249"/>
        <v>Zahl und</v>
      </c>
      <c r="G813" s="243"/>
      <c r="H813" s="26" t="str">
        <f t="shared" ref="H813:T813" si="252">H763</f>
        <v>Stunden</v>
      </c>
      <c r="I813" s="26" t="str">
        <f t="shared" si="252"/>
        <v>Stunden-</v>
      </c>
      <c r="J813" s="26" t="str">
        <f t="shared" si="252"/>
        <v/>
      </c>
      <c r="K813" s="26" t="str">
        <f t="shared" si="252"/>
        <v/>
      </c>
      <c r="L813" s="172" t="str">
        <f t="shared" si="252"/>
        <v>Personal</v>
      </c>
      <c r="M813" s="26" t="str">
        <f t="shared" si="252"/>
        <v>Gemein-</v>
      </c>
      <c r="N813" s="26" t="str">
        <f t="shared" si="252"/>
        <v/>
      </c>
      <c r="O813" s="26" t="str">
        <f t="shared" si="252"/>
        <v/>
      </c>
      <c r="P813" s="26" t="str">
        <f t="shared" si="252"/>
        <v/>
      </c>
      <c r="Q813" s="26" t="str">
        <f t="shared" si="252"/>
        <v/>
      </c>
      <c r="R813" s="26" t="str">
        <f t="shared" si="252"/>
        <v/>
      </c>
      <c r="S813" s="26" t="str">
        <f t="shared" si="252"/>
        <v/>
      </c>
      <c r="T813" s="26" t="str">
        <f t="shared" si="252"/>
        <v>externe</v>
      </c>
    </row>
    <row r="814" spans="1:24" ht="9.75" customHeight="1" x14ac:dyDescent="0.2">
      <c r="A814" s="26" t="str">
        <f t="shared" si="250"/>
        <v>Lfd.</v>
      </c>
      <c r="B814" s="26" t="str">
        <f t="shared" si="250"/>
        <v>Arbeiten</v>
      </c>
      <c r="C814" s="246"/>
      <c r="D814" s="246"/>
      <c r="E814" s="26" t="str">
        <f t="shared" si="249"/>
        <v>Projektabschnitten</v>
      </c>
      <c r="F814" s="242" t="str">
        <f t="shared" si="249"/>
        <v>Qualifika-</v>
      </c>
      <c r="G814" s="243"/>
      <c r="H814" s="26" t="str">
        <f t="shared" ref="H814:T814" si="253">H764</f>
        <v>Gesamt</v>
      </c>
      <c r="I814" s="26" t="str">
        <f t="shared" si="253"/>
        <v>sätze</v>
      </c>
      <c r="J814" s="26" t="str">
        <f t="shared" si="253"/>
        <v/>
      </c>
      <c r="K814" s="26" t="str">
        <f t="shared" si="253"/>
        <v/>
      </c>
      <c r="L814" s="26" t="str">
        <f t="shared" si="253"/>
        <v>Sp. 5x6</v>
      </c>
      <c r="M814" s="26" t="str">
        <f t="shared" si="253"/>
        <v>kosten</v>
      </c>
      <c r="N814" s="26" t="str">
        <f t="shared" si="253"/>
        <v/>
      </c>
      <c r="O814" s="26" t="str">
        <f t="shared" si="253"/>
        <v/>
      </c>
      <c r="P814" s="26" t="str">
        <f t="shared" si="253"/>
        <v/>
      </c>
      <c r="Q814" s="26" t="str">
        <f t="shared" si="253"/>
        <v/>
      </c>
      <c r="R814" s="26" t="str">
        <f t="shared" si="253"/>
        <v/>
      </c>
      <c r="S814" s="26" t="str">
        <f t="shared" si="253"/>
        <v/>
      </c>
      <c r="T814" s="26" t="str">
        <f t="shared" si="253"/>
        <v>Studien-</v>
      </c>
    </row>
    <row r="815" spans="1:24" ht="9.75" customHeight="1" x14ac:dyDescent="0.2">
      <c r="A815" s="26" t="str">
        <f t="shared" si="250"/>
        <v>Nr.</v>
      </c>
      <c r="B815" s="26" t="str">
        <f t="shared" si="250"/>
        <v>von/bis</v>
      </c>
      <c r="C815" s="246"/>
      <c r="D815" s="246"/>
      <c r="E815" s="26" t="str">
        <f t="shared" si="249"/>
        <v>im Kalenderjahr</v>
      </c>
      <c r="F815" s="242" t="str">
        <f t="shared" si="249"/>
        <v>tion</v>
      </c>
      <c r="G815" s="243"/>
      <c r="H815" s="26" t="str">
        <f t="shared" ref="H815:T815" si="254">H765</f>
        <v/>
      </c>
      <c r="I815" s="26" t="str">
        <f t="shared" si="254"/>
        <v/>
      </c>
      <c r="J815" s="26" t="str">
        <f t="shared" si="254"/>
        <v/>
      </c>
      <c r="K815" s="26" t="str">
        <f t="shared" si="254"/>
        <v/>
      </c>
      <c r="L815" s="26" t="str">
        <f t="shared" si="254"/>
        <v/>
      </c>
      <c r="M815" s="26" t="str">
        <f t="shared" si="254"/>
        <v/>
      </c>
      <c r="N815" s="26" t="str">
        <f t="shared" si="254"/>
        <v/>
      </c>
      <c r="O815" s="26" t="str">
        <f t="shared" si="254"/>
        <v/>
      </c>
      <c r="P815" s="26" t="str">
        <f t="shared" si="254"/>
        <v/>
      </c>
      <c r="Q815" s="26" t="str">
        <f t="shared" si="254"/>
        <v/>
      </c>
      <c r="R815" s="26" t="str">
        <f t="shared" si="254"/>
        <v/>
      </c>
      <c r="S815" s="26" t="str">
        <f t="shared" si="254"/>
        <v/>
      </c>
      <c r="T815" s="26" t="str">
        <f t="shared" si="254"/>
        <v>kosten</v>
      </c>
    </row>
    <row r="816" spans="1:24" ht="9.75" customHeight="1" x14ac:dyDescent="0.2">
      <c r="A816" s="26" t="str">
        <f t="shared" si="250"/>
        <v/>
      </c>
      <c r="B816" s="26" t="str">
        <f t="shared" si="250"/>
        <v/>
      </c>
      <c r="C816" s="246"/>
      <c r="D816" s="246"/>
      <c r="E816" s="26" t="str">
        <f t="shared" si="249"/>
        <v/>
      </c>
      <c r="F816" s="242" t="str">
        <f t="shared" si="249"/>
        <v/>
      </c>
      <c r="G816" s="243"/>
      <c r="H816" s="26" t="str">
        <f t="shared" ref="H816:T816" si="255">H766</f>
        <v/>
      </c>
      <c r="I816" s="26" t="str">
        <f t="shared" si="255"/>
        <v/>
      </c>
      <c r="J816" s="26" t="str">
        <f t="shared" si="255"/>
        <v/>
      </c>
      <c r="K816" s="26" t="str">
        <f t="shared" si="255"/>
        <v/>
      </c>
      <c r="L816" s="26" t="str">
        <f t="shared" si="255"/>
        <v/>
      </c>
      <c r="M816" s="26" t="str">
        <f t="shared" si="255"/>
        <v/>
      </c>
      <c r="N816" s="26" t="str">
        <f t="shared" si="255"/>
        <v/>
      </c>
      <c r="O816" s="26" t="str">
        <f t="shared" si="255"/>
        <v/>
      </c>
      <c r="P816" s="26" t="str">
        <f t="shared" si="255"/>
        <v/>
      </c>
      <c r="Q816" s="26" t="str">
        <f t="shared" si="255"/>
        <v/>
      </c>
      <c r="R816" s="26" t="str">
        <f t="shared" si="255"/>
        <v/>
      </c>
      <c r="S816" s="26" t="str">
        <f t="shared" si="255"/>
        <v/>
      </c>
      <c r="T816" s="26" t="str">
        <f t="shared" si="255"/>
        <v>(lt. Spalte 3)</v>
      </c>
    </row>
    <row r="817" spans="1:20" ht="9.75" customHeight="1" x14ac:dyDescent="0.2">
      <c r="A817" s="26" t="str">
        <f t="shared" si="250"/>
        <v/>
      </c>
      <c r="B817" s="26" t="str">
        <f t="shared" si="250"/>
        <v/>
      </c>
      <c r="C817" s="246"/>
      <c r="D817" s="246"/>
      <c r="E817" s="26" t="str">
        <f t="shared" si="249"/>
        <v/>
      </c>
      <c r="F817" s="173" t="str">
        <f>IF(AND(COUNTA(H820:H847),COUNTA(I820:I847)),IF(L848=0,"Hier die Anzahl eintagen!",""),"")</f>
        <v/>
      </c>
      <c r="G817" s="174"/>
      <c r="H817" s="26"/>
      <c r="I817" s="26" t="str">
        <f t="shared" ref="I817:T817" si="256">I767</f>
        <v/>
      </c>
      <c r="J817" s="26" t="str">
        <f t="shared" si="256"/>
        <v/>
      </c>
      <c r="K817" s="26" t="str">
        <f t="shared" si="256"/>
        <v/>
      </c>
      <c r="L817" s="26" t="str">
        <f t="shared" si="256"/>
        <v/>
      </c>
      <c r="M817" s="26" t="str">
        <f t="shared" si="256"/>
        <v/>
      </c>
      <c r="N817" s="26" t="str">
        <f t="shared" si="256"/>
        <v/>
      </c>
      <c r="O817" s="26" t="str">
        <f t="shared" si="256"/>
        <v/>
      </c>
      <c r="P817" s="26" t="str">
        <f t="shared" si="256"/>
        <v/>
      </c>
      <c r="Q817" s="26" t="str">
        <f t="shared" si="256"/>
        <v/>
      </c>
      <c r="R817" s="26" t="str">
        <f t="shared" si="256"/>
        <v/>
      </c>
      <c r="S817" s="26" t="str">
        <f t="shared" si="256"/>
        <v/>
      </c>
      <c r="T817" s="26" t="str">
        <f t="shared" si="256"/>
        <v/>
      </c>
    </row>
    <row r="818" spans="1:20" ht="9.75" customHeight="1" x14ac:dyDescent="0.2">
      <c r="A818" s="27" t="str">
        <f t="shared" si="250"/>
        <v/>
      </c>
      <c r="B818" s="27" t="str">
        <f t="shared" si="250"/>
        <v/>
      </c>
      <c r="C818" s="247"/>
      <c r="D818" s="247"/>
      <c r="E818" s="27" t="str">
        <f t="shared" si="249"/>
        <v/>
      </c>
      <c r="F818" s="176"/>
      <c r="G818" s="177" t="str">
        <f>G768</f>
        <v/>
      </c>
      <c r="H818" s="27" t="str">
        <f t="shared" ref="H818:T818" si="257">H768</f>
        <v/>
      </c>
      <c r="I818" s="27" t="str">
        <f t="shared" si="257"/>
        <v>€</v>
      </c>
      <c r="J818" s="27" t="str">
        <f t="shared" si="257"/>
        <v/>
      </c>
      <c r="K818" s="27" t="str">
        <f t="shared" si="257"/>
        <v>€</v>
      </c>
      <c r="L818" s="27" t="str">
        <f t="shared" si="257"/>
        <v>€</v>
      </c>
      <c r="M818" s="27" t="str">
        <f t="shared" si="257"/>
        <v>€</v>
      </c>
      <c r="N818" s="27" t="str">
        <f t="shared" si="257"/>
        <v>€</v>
      </c>
      <c r="O818" s="27" t="str">
        <f t="shared" si="257"/>
        <v>€</v>
      </c>
      <c r="P818" s="27" t="str">
        <f t="shared" si="257"/>
        <v>€</v>
      </c>
      <c r="Q818" s="27" t="str">
        <f t="shared" si="257"/>
        <v>€</v>
      </c>
      <c r="R818" s="27" t="str">
        <f t="shared" si="257"/>
        <v>€</v>
      </c>
      <c r="S818" s="27" t="str">
        <f t="shared" si="257"/>
        <v>€</v>
      </c>
      <c r="T818" s="27" t="str">
        <f t="shared" si="257"/>
        <v>€</v>
      </c>
    </row>
    <row r="819" spans="1:20" ht="9.75" customHeight="1" x14ac:dyDescent="0.2">
      <c r="A819" s="18">
        <f t="shared" si="250"/>
        <v>1</v>
      </c>
      <c r="B819" s="18">
        <f t="shared" si="250"/>
        <v>2</v>
      </c>
      <c r="C819" s="235" t="str">
        <f>C769</f>
        <v/>
      </c>
      <c r="D819" s="235"/>
      <c r="E819" s="18">
        <f t="shared" si="249"/>
        <v>3</v>
      </c>
      <c r="F819" s="236">
        <f t="shared" si="249"/>
        <v>4</v>
      </c>
      <c r="G819" s="237"/>
      <c r="H819" s="18">
        <f t="shared" ref="H819:T819" si="258">H769</f>
        <v>5</v>
      </c>
      <c r="I819" s="18">
        <f t="shared" si="258"/>
        <v>6</v>
      </c>
      <c r="J819" s="18" t="str">
        <f t="shared" si="258"/>
        <v/>
      </c>
      <c r="K819" s="18" t="str">
        <f t="shared" si="258"/>
        <v/>
      </c>
      <c r="L819" s="18">
        <f t="shared" si="258"/>
        <v>7</v>
      </c>
      <c r="M819" s="18" t="str">
        <f t="shared" si="258"/>
        <v/>
      </c>
      <c r="N819" s="18" t="str">
        <f t="shared" si="258"/>
        <v/>
      </c>
      <c r="O819" s="18" t="str">
        <f t="shared" si="258"/>
        <v/>
      </c>
      <c r="P819" s="18" t="str">
        <f t="shared" si="258"/>
        <v/>
      </c>
      <c r="Q819" s="18" t="str">
        <f t="shared" si="258"/>
        <v/>
      </c>
      <c r="R819" s="18" t="str">
        <f t="shared" si="258"/>
        <v/>
      </c>
      <c r="S819" s="18" t="str">
        <f t="shared" si="258"/>
        <v/>
      </c>
      <c r="T819" s="18">
        <f t="shared" si="258"/>
        <v>8</v>
      </c>
    </row>
    <row r="820" spans="1:20" ht="9.75" customHeight="1" x14ac:dyDescent="0.2">
      <c r="A820" s="28"/>
      <c r="B820" s="51"/>
      <c r="C820" s="156"/>
      <c r="D820" s="78" t="str">
        <f>IF($Y$3="ja",UPPER(C820),"O")</f>
        <v>O</v>
      </c>
      <c r="E820" s="23"/>
      <c r="F820" s="155"/>
      <c r="G820" s="184"/>
      <c r="H820" s="39"/>
      <c r="I820" s="39"/>
      <c r="J820" s="23"/>
      <c r="K820" s="37"/>
      <c r="L820" s="38">
        <f>IF(OR(D820="",F820=""),0,IFERROR(ROUNDDOWN(H820*I820,2),0))</f>
        <v>0</v>
      </c>
      <c r="M820" s="38">
        <f>ROUNDDOWN($Y$6*$L820,2)</f>
        <v>0</v>
      </c>
      <c r="N820" s="38"/>
      <c r="O820" s="38"/>
      <c r="P820" s="38"/>
      <c r="Q820" s="38"/>
      <c r="R820" s="37"/>
      <c r="S820" s="37"/>
      <c r="T820" s="37"/>
    </row>
    <row r="821" spans="1:20" ht="9.75" customHeight="1" x14ac:dyDescent="0.2">
      <c r="A821" s="29"/>
      <c r="B821" s="52"/>
      <c r="C821" s="157"/>
      <c r="D821" s="79" t="str">
        <f t="shared" ref="D821:D847" si="259">IF($Y$3="ja",IF(UPPER(C821)="",D820,UPPER(C821)),"O")</f>
        <v>O</v>
      </c>
      <c r="E821" s="58" t="str">
        <f>IF(A806=A756,"Übertrag","")</f>
        <v>Übertrag</v>
      </c>
      <c r="F821" s="155"/>
      <c r="G821" s="184"/>
      <c r="H821" s="39"/>
      <c r="I821" s="39"/>
      <c r="J821" s="24"/>
      <c r="K821" s="39">
        <f>IF(E821="Übertrag",IF(K798=0,0,K798),0)</f>
        <v>0</v>
      </c>
      <c r="L821" s="38">
        <f>IF(E821="Übertrag",IF(L798=0,0,L798),IF(OR(D821="",F821=""),0,IFERROR(ROUNDDOWN(H821*I821,2),0)))</f>
        <v>0</v>
      </c>
      <c r="M821" s="39">
        <f>IF(E821="Übertrag",IF(M798=0,0,M798),ROUNDDOWN($Y$6*$L821,2))</f>
        <v>0</v>
      </c>
      <c r="N821" s="39">
        <f>IF(E821="Übertrag",IF(N798=0,0,N798),0)</f>
        <v>0</v>
      </c>
      <c r="O821" s="39">
        <f>IF(E821="Übertrag",IF(O798=0,0,O798),0)</f>
        <v>0</v>
      </c>
      <c r="P821" s="39">
        <f>IF(E821="Übertrag",IF(P798=0,0,P798),0)</f>
        <v>0</v>
      </c>
      <c r="Q821" s="39">
        <f>IF(E821="Übertrag",IF(Q798=0,0,Q798),0)</f>
        <v>0</v>
      </c>
      <c r="R821" s="39">
        <f>IF(E821="Übertrag",IF(R798=0,0,R798),0)</f>
        <v>0</v>
      </c>
      <c r="S821" s="39">
        <f>IF(E821="Übertrag",IF(S798=0,0,S798),0)</f>
        <v>0</v>
      </c>
      <c r="T821" s="39">
        <f>IF(E821="Übertrag",IF(T798=0,0,T798),0)</f>
        <v>0</v>
      </c>
    </row>
    <row r="822" spans="1:20" ht="9.75" customHeight="1" x14ac:dyDescent="0.2">
      <c r="A822" s="29"/>
      <c r="B822" s="52"/>
      <c r="C822" s="157"/>
      <c r="D822" s="79" t="str">
        <f t="shared" si="259"/>
        <v>O</v>
      </c>
      <c r="E822" s="24"/>
      <c r="F822" s="155"/>
      <c r="G822" s="184"/>
      <c r="H822" s="39"/>
      <c r="I822" s="39"/>
      <c r="J822" s="24"/>
      <c r="K822" s="39"/>
      <c r="L822" s="38">
        <f t="shared" ref="L822:L847" si="260">IF(OR(D822="",F822=""),0,IFERROR(ROUNDDOWN(H822*I822,2),0))</f>
        <v>0</v>
      </c>
      <c r="M822" s="38">
        <f t="shared" ref="M822:M847" si="261">ROUNDDOWN($Y$6*$L822,2)</f>
        <v>0</v>
      </c>
      <c r="N822" s="38"/>
      <c r="O822" s="38"/>
      <c r="P822" s="38"/>
      <c r="Q822" s="38"/>
      <c r="R822" s="39"/>
      <c r="S822" s="39"/>
      <c r="T822" s="39"/>
    </row>
    <row r="823" spans="1:20" ht="9.75" customHeight="1" x14ac:dyDescent="0.2">
      <c r="A823" s="29"/>
      <c r="B823" s="52"/>
      <c r="C823" s="157"/>
      <c r="D823" s="79" t="str">
        <f t="shared" si="259"/>
        <v>O</v>
      </c>
      <c r="E823" s="24"/>
      <c r="F823" s="155"/>
      <c r="G823" s="184"/>
      <c r="H823" s="39"/>
      <c r="I823" s="39"/>
      <c r="J823" s="24"/>
      <c r="K823" s="39"/>
      <c r="L823" s="38">
        <f t="shared" si="260"/>
        <v>0</v>
      </c>
      <c r="M823" s="38">
        <f t="shared" si="261"/>
        <v>0</v>
      </c>
      <c r="N823" s="38"/>
      <c r="O823" s="38"/>
      <c r="P823" s="38"/>
      <c r="Q823" s="38"/>
      <c r="R823" s="39"/>
      <c r="S823" s="39"/>
      <c r="T823" s="39"/>
    </row>
    <row r="824" spans="1:20" ht="9.75" customHeight="1" x14ac:dyDescent="0.2">
      <c r="A824" s="29"/>
      <c r="B824" s="52"/>
      <c r="C824" s="157"/>
      <c r="D824" s="79" t="str">
        <f t="shared" si="259"/>
        <v>O</v>
      </c>
      <c r="E824" s="24"/>
      <c r="F824" s="155"/>
      <c r="G824" s="184"/>
      <c r="H824" s="39"/>
      <c r="I824" s="39"/>
      <c r="J824" s="24"/>
      <c r="K824" s="39"/>
      <c r="L824" s="38">
        <f t="shared" si="260"/>
        <v>0</v>
      </c>
      <c r="M824" s="38">
        <f t="shared" si="261"/>
        <v>0</v>
      </c>
      <c r="N824" s="38"/>
      <c r="O824" s="38"/>
      <c r="P824" s="38"/>
      <c r="Q824" s="38"/>
      <c r="R824" s="39"/>
      <c r="S824" s="39"/>
      <c r="T824" s="39"/>
    </row>
    <row r="825" spans="1:20" ht="9.75" customHeight="1" x14ac:dyDescent="0.2">
      <c r="A825" s="29"/>
      <c r="B825" s="52"/>
      <c r="C825" s="157"/>
      <c r="D825" s="79" t="str">
        <f t="shared" si="259"/>
        <v>O</v>
      </c>
      <c r="E825" s="24"/>
      <c r="F825" s="155"/>
      <c r="G825" s="184"/>
      <c r="H825" s="39"/>
      <c r="I825" s="39"/>
      <c r="J825" s="24"/>
      <c r="K825" s="39"/>
      <c r="L825" s="38">
        <f t="shared" si="260"/>
        <v>0</v>
      </c>
      <c r="M825" s="38">
        <f t="shared" si="261"/>
        <v>0</v>
      </c>
      <c r="N825" s="38"/>
      <c r="O825" s="38"/>
      <c r="P825" s="38"/>
      <c r="Q825" s="38"/>
      <c r="R825" s="39"/>
      <c r="S825" s="39"/>
      <c r="T825" s="39"/>
    </row>
    <row r="826" spans="1:20" ht="9.75" customHeight="1" x14ac:dyDescent="0.2">
      <c r="A826" s="29"/>
      <c r="B826" s="52"/>
      <c r="C826" s="157"/>
      <c r="D826" s="79" t="str">
        <f t="shared" si="259"/>
        <v>O</v>
      </c>
      <c r="E826" s="24"/>
      <c r="F826" s="155"/>
      <c r="G826" s="184"/>
      <c r="H826" s="39"/>
      <c r="I826" s="39"/>
      <c r="J826" s="24"/>
      <c r="K826" s="39"/>
      <c r="L826" s="38">
        <f t="shared" si="260"/>
        <v>0</v>
      </c>
      <c r="M826" s="38">
        <f t="shared" si="261"/>
        <v>0</v>
      </c>
      <c r="N826" s="38"/>
      <c r="O826" s="38"/>
      <c r="P826" s="38"/>
      <c r="Q826" s="38"/>
      <c r="R826" s="39"/>
      <c r="S826" s="39"/>
      <c r="T826" s="39"/>
    </row>
    <row r="827" spans="1:20" ht="9.75" customHeight="1" x14ac:dyDescent="0.2">
      <c r="A827" s="29"/>
      <c r="B827" s="52"/>
      <c r="C827" s="157"/>
      <c r="D827" s="79" t="str">
        <f t="shared" si="259"/>
        <v>O</v>
      </c>
      <c r="E827" s="24"/>
      <c r="F827" s="155"/>
      <c r="G827" s="184"/>
      <c r="H827" s="39"/>
      <c r="I827" s="39"/>
      <c r="J827" s="24"/>
      <c r="K827" s="39"/>
      <c r="L827" s="38">
        <f t="shared" si="260"/>
        <v>0</v>
      </c>
      <c r="M827" s="38">
        <f t="shared" si="261"/>
        <v>0</v>
      </c>
      <c r="N827" s="38"/>
      <c r="O827" s="38"/>
      <c r="P827" s="38"/>
      <c r="Q827" s="38"/>
      <c r="R827" s="39"/>
      <c r="S827" s="39"/>
      <c r="T827" s="39"/>
    </row>
    <row r="828" spans="1:20" ht="9.75" customHeight="1" x14ac:dyDescent="0.2">
      <c r="A828" s="29"/>
      <c r="B828" s="52"/>
      <c r="C828" s="157"/>
      <c r="D828" s="79" t="str">
        <f t="shared" si="259"/>
        <v>O</v>
      </c>
      <c r="E828" s="24"/>
      <c r="F828" s="155"/>
      <c r="G828" s="184"/>
      <c r="H828" s="39"/>
      <c r="I828" s="39"/>
      <c r="J828" s="24"/>
      <c r="K828" s="39"/>
      <c r="L828" s="38">
        <f t="shared" si="260"/>
        <v>0</v>
      </c>
      <c r="M828" s="38">
        <f t="shared" si="261"/>
        <v>0</v>
      </c>
      <c r="N828" s="38"/>
      <c r="O828" s="38"/>
      <c r="P828" s="38"/>
      <c r="Q828" s="38"/>
      <c r="R828" s="39"/>
      <c r="S828" s="39"/>
      <c r="T828" s="39"/>
    </row>
    <row r="829" spans="1:20" ht="9.75" customHeight="1" x14ac:dyDescent="0.2">
      <c r="A829" s="29"/>
      <c r="B829" s="52"/>
      <c r="C829" s="157"/>
      <c r="D829" s="79" t="str">
        <f t="shared" si="259"/>
        <v>O</v>
      </c>
      <c r="E829" s="24"/>
      <c r="F829" s="155"/>
      <c r="G829" s="184"/>
      <c r="H829" s="39"/>
      <c r="I829" s="39"/>
      <c r="J829" s="24"/>
      <c r="K829" s="39"/>
      <c r="L829" s="38">
        <f t="shared" si="260"/>
        <v>0</v>
      </c>
      <c r="M829" s="38">
        <f t="shared" si="261"/>
        <v>0</v>
      </c>
      <c r="N829" s="38"/>
      <c r="O829" s="38"/>
      <c r="P829" s="38"/>
      <c r="Q829" s="38"/>
      <c r="R829" s="39"/>
      <c r="S829" s="39"/>
      <c r="T829" s="39"/>
    </row>
    <row r="830" spans="1:20" ht="9.75" customHeight="1" x14ac:dyDescent="0.2">
      <c r="A830" s="29"/>
      <c r="B830" s="52"/>
      <c r="C830" s="157"/>
      <c r="D830" s="79" t="str">
        <f t="shared" si="259"/>
        <v>O</v>
      </c>
      <c r="E830" s="24"/>
      <c r="F830" s="155"/>
      <c r="G830" s="184"/>
      <c r="H830" s="39"/>
      <c r="I830" s="39"/>
      <c r="J830" s="24"/>
      <c r="K830" s="39"/>
      <c r="L830" s="38">
        <f t="shared" si="260"/>
        <v>0</v>
      </c>
      <c r="M830" s="38">
        <f t="shared" si="261"/>
        <v>0</v>
      </c>
      <c r="N830" s="38"/>
      <c r="O830" s="38"/>
      <c r="P830" s="38"/>
      <c r="Q830" s="38"/>
      <c r="R830" s="39"/>
      <c r="S830" s="39"/>
      <c r="T830" s="39"/>
    </row>
    <row r="831" spans="1:20" ht="9.75" customHeight="1" x14ac:dyDescent="0.2">
      <c r="A831" s="29"/>
      <c r="B831" s="52"/>
      <c r="C831" s="157"/>
      <c r="D831" s="79" t="str">
        <f t="shared" si="259"/>
        <v>O</v>
      </c>
      <c r="E831" s="24"/>
      <c r="F831" s="155"/>
      <c r="G831" s="184"/>
      <c r="H831" s="39"/>
      <c r="I831" s="39"/>
      <c r="J831" s="24"/>
      <c r="K831" s="39"/>
      <c r="L831" s="38">
        <f t="shared" si="260"/>
        <v>0</v>
      </c>
      <c r="M831" s="38">
        <f t="shared" si="261"/>
        <v>0</v>
      </c>
      <c r="N831" s="38"/>
      <c r="O831" s="38"/>
      <c r="P831" s="38"/>
      <c r="Q831" s="38"/>
      <c r="R831" s="39"/>
      <c r="S831" s="39"/>
      <c r="T831" s="39"/>
    </row>
    <row r="832" spans="1:20" ht="9.75" customHeight="1" x14ac:dyDescent="0.2">
      <c r="A832" s="29"/>
      <c r="B832" s="52"/>
      <c r="C832" s="157"/>
      <c r="D832" s="79" t="str">
        <f t="shared" si="259"/>
        <v>O</v>
      </c>
      <c r="E832" s="24"/>
      <c r="F832" s="155"/>
      <c r="G832" s="184"/>
      <c r="H832" s="39"/>
      <c r="I832" s="39"/>
      <c r="J832" s="24"/>
      <c r="K832" s="39"/>
      <c r="L832" s="38">
        <f t="shared" si="260"/>
        <v>0</v>
      </c>
      <c r="M832" s="38">
        <f t="shared" si="261"/>
        <v>0</v>
      </c>
      <c r="N832" s="38"/>
      <c r="O832" s="38"/>
      <c r="P832" s="38"/>
      <c r="Q832" s="38"/>
      <c r="R832" s="39"/>
      <c r="S832" s="39"/>
      <c r="T832" s="39"/>
    </row>
    <row r="833" spans="1:21" ht="9.75" customHeight="1" x14ac:dyDescent="0.2">
      <c r="A833" s="29"/>
      <c r="B833" s="52"/>
      <c r="C833" s="157"/>
      <c r="D833" s="79" t="str">
        <f t="shared" si="259"/>
        <v>O</v>
      </c>
      <c r="E833" s="24"/>
      <c r="F833" s="155"/>
      <c r="G833" s="184"/>
      <c r="H833" s="39"/>
      <c r="I833" s="39"/>
      <c r="J833" s="24"/>
      <c r="K833" s="39"/>
      <c r="L833" s="38">
        <f t="shared" si="260"/>
        <v>0</v>
      </c>
      <c r="M833" s="38">
        <f t="shared" si="261"/>
        <v>0</v>
      </c>
      <c r="N833" s="38"/>
      <c r="O833" s="38"/>
      <c r="P833" s="38"/>
      <c r="Q833" s="38"/>
      <c r="R833" s="39"/>
      <c r="S833" s="39"/>
      <c r="T833" s="39"/>
    </row>
    <row r="834" spans="1:21" ht="9.75" customHeight="1" x14ac:dyDescent="0.2">
      <c r="A834" s="29"/>
      <c r="B834" s="52"/>
      <c r="C834" s="157"/>
      <c r="D834" s="79" t="str">
        <f t="shared" si="259"/>
        <v>O</v>
      </c>
      <c r="E834" s="24"/>
      <c r="F834" s="155"/>
      <c r="G834" s="184"/>
      <c r="H834" s="39"/>
      <c r="I834" s="39"/>
      <c r="J834" s="24"/>
      <c r="K834" s="39"/>
      <c r="L834" s="38">
        <f t="shared" si="260"/>
        <v>0</v>
      </c>
      <c r="M834" s="38">
        <f t="shared" si="261"/>
        <v>0</v>
      </c>
      <c r="N834" s="38"/>
      <c r="O834" s="38"/>
      <c r="P834" s="38"/>
      <c r="Q834" s="38"/>
      <c r="R834" s="39"/>
      <c r="S834" s="39"/>
      <c r="T834" s="39"/>
    </row>
    <row r="835" spans="1:21" ht="9.75" customHeight="1" x14ac:dyDescent="0.2">
      <c r="A835" s="29"/>
      <c r="B835" s="52"/>
      <c r="C835" s="157"/>
      <c r="D835" s="79" t="str">
        <f t="shared" si="259"/>
        <v>O</v>
      </c>
      <c r="E835" s="24"/>
      <c r="F835" s="155"/>
      <c r="G835" s="184"/>
      <c r="H835" s="39"/>
      <c r="I835" s="39"/>
      <c r="J835" s="24"/>
      <c r="K835" s="39"/>
      <c r="L835" s="38">
        <f t="shared" si="260"/>
        <v>0</v>
      </c>
      <c r="M835" s="38">
        <f t="shared" si="261"/>
        <v>0</v>
      </c>
      <c r="N835" s="38"/>
      <c r="O835" s="38"/>
      <c r="P835" s="38"/>
      <c r="Q835" s="38"/>
      <c r="R835" s="39"/>
      <c r="S835" s="39"/>
      <c r="T835" s="39"/>
    </row>
    <row r="836" spans="1:21" ht="9.75" customHeight="1" x14ac:dyDescent="0.2">
      <c r="A836" s="29"/>
      <c r="B836" s="52"/>
      <c r="C836" s="157"/>
      <c r="D836" s="79" t="str">
        <f t="shared" si="259"/>
        <v>O</v>
      </c>
      <c r="E836" s="24"/>
      <c r="F836" s="155"/>
      <c r="G836" s="184"/>
      <c r="H836" s="39"/>
      <c r="I836" s="39"/>
      <c r="J836" s="24"/>
      <c r="K836" s="39"/>
      <c r="L836" s="38">
        <f t="shared" si="260"/>
        <v>0</v>
      </c>
      <c r="M836" s="38">
        <f t="shared" si="261"/>
        <v>0</v>
      </c>
      <c r="N836" s="38"/>
      <c r="O836" s="38"/>
      <c r="P836" s="38"/>
      <c r="Q836" s="38"/>
      <c r="R836" s="39"/>
      <c r="S836" s="39"/>
      <c r="T836" s="39"/>
    </row>
    <row r="837" spans="1:21" ht="9.75" customHeight="1" x14ac:dyDescent="0.2">
      <c r="A837" s="29"/>
      <c r="B837" s="52"/>
      <c r="C837" s="157"/>
      <c r="D837" s="79" t="str">
        <f t="shared" si="259"/>
        <v>O</v>
      </c>
      <c r="E837" s="24"/>
      <c r="F837" s="155"/>
      <c r="G837" s="184"/>
      <c r="H837" s="39"/>
      <c r="I837" s="39"/>
      <c r="J837" s="24"/>
      <c r="K837" s="39"/>
      <c r="L837" s="38">
        <f t="shared" si="260"/>
        <v>0</v>
      </c>
      <c r="M837" s="38">
        <f t="shared" si="261"/>
        <v>0</v>
      </c>
      <c r="N837" s="38"/>
      <c r="O837" s="38"/>
      <c r="P837" s="38"/>
      <c r="Q837" s="38"/>
      <c r="R837" s="39"/>
      <c r="S837" s="39"/>
      <c r="T837" s="39"/>
    </row>
    <row r="838" spans="1:21" ht="9.75" customHeight="1" x14ac:dyDescent="0.2">
      <c r="A838" s="29"/>
      <c r="B838" s="52"/>
      <c r="C838" s="157"/>
      <c r="D838" s="79" t="str">
        <f t="shared" si="259"/>
        <v>O</v>
      </c>
      <c r="E838" s="24"/>
      <c r="F838" s="155"/>
      <c r="G838" s="184"/>
      <c r="H838" s="39"/>
      <c r="I838" s="39"/>
      <c r="J838" s="24"/>
      <c r="K838" s="39"/>
      <c r="L838" s="38">
        <f t="shared" si="260"/>
        <v>0</v>
      </c>
      <c r="M838" s="38">
        <f t="shared" si="261"/>
        <v>0</v>
      </c>
      <c r="N838" s="38"/>
      <c r="O838" s="38"/>
      <c r="P838" s="38"/>
      <c r="Q838" s="38"/>
      <c r="R838" s="39"/>
      <c r="S838" s="39"/>
      <c r="T838" s="39"/>
    </row>
    <row r="839" spans="1:21" ht="9.75" customHeight="1" x14ac:dyDescent="0.2">
      <c r="A839" s="29"/>
      <c r="B839" s="52"/>
      <c r="C839" s="157"/>
      <c r="D839" s="79" t="str">
        <f t="shared" si="259"/>
        <v>O</v>
      </c>
      <c r="E839" s="24"/>
      <c r="F839" s="155"/>
      <c r="G839" s="184"/>
      <c r="H839" s="39"/>
      <c r="I839" s="39"/>
      <c r="J839" s="24"/>
      <c r="K839" s="39"/>
      <c r="L839" s="38">
        <f t="shared" si="260"/>
        <v>0</v>
      </c>
      <c r="M839" s="38">
        <f t="shared" si="261"/>
        <v>0</v>
      </c>
      <c r="N839" s="38"/>
      <c r="O839" s="38"/>
      <c r="P839" s="38"/>
      <c r="Q839" s="38"/>
      <c r="R839" s="39"/>
      <c r="S839" s="39"/>
      <c r="T839" s="39"/>
    </row>
    <row r="840" spans="1:21" ht="9.75" customHeight="1" x14ac:dyDescent="0.2">
      <c r="A840" s="29"/>
      <c r="B840" s="52"/>
      <c r="C840" s="157"/>
      <c r="D840" s="79" t="str">
        <f t="shared" si="259"/>
        <v>O</v>
      </c>
      <c r="E840" s="24"/>
      <c r="F840" s="155"/>
      <c r="G840" s="184"/>
      <c r="H840" s="39"/>
      <c r="I840" s="39"/>
      <c r="J840" s="24"/>
      <c r="K840" s="39"/>
      <c r="L840" s="38">
        <f t="shared" si="260"/>
        <v>0</v>
      </c>
      <c r="M840" s="38">
        <f t="shared" si="261"/>
        <v>0</v>
      </c>
      <c r="N840" s="38"/>
      <c r="O840" s="38"/>
      <c r="P840" s="38"/>
      <c r="Q840" s="38"/>
      <c r="R840" s="39"/>
      <c r="S840" s="39"/>
      <c r="T840" s="39"/>
    </row>
    <row r="841" spans="1:21" ht="9.75" customHeight="1" x14ac:dyDescent="0.2">
      <c r="A841" s="29"/>
      <c r="B841" s="52"/>
      <c r="C841" s="157"/>
      <c r="D841" s="79" t="str">
        <f t="shared" si="259"/>
        <v>O</v>
      </c>
      <c r="E841" s="24"/>
      <c r="F841" s="155"/>
      <c r="G841" s="184"/>
      <c r="H841" s="39"/>
      <c r="I841" s="39"/>
      <c r="J841" s="24"/>
      <c r="K841" s="39"/>
      <c r="L841" s="38">
        <f t="shared" si="260"/>
        <v>0</v>
      </c>
      <c r="M841" s="38">
        <f t="shared" si="261"/>
        <v>0</v>
      </c>
      <c r="N841" s="38"/>
      <c r="O841" s="38"/>
      <c r="P841" s="38"/>
      <c r="Q841" s="38"/>
      <c r="R841" s="39"/>
      <c r="S841" s="39"/>
      <c r="T841" s="39"/>
    </row>
    <row r="842" spans="1:21" ht="9.75" customHeight="1" x14ac:dyDescent="0.2">
      <c r="A842" s="29"/>
      <c r="B842" s="52"/>
      <c r="C842" s="157"/>
      <c r="D842" s="79" t="str">
        <f t="shared" si="259"/>
        <v>O</v>
      </c>
      <c r="E842" s="24"/>
      <c r="F842" s="155"/>
      <c r="G842" s="184"/>
      <c r="H842" s="39"/>
      <c r="I842" s="39"/>
      <c r="J842" s="24"/>
      <c r="K842" s="39"/>
      <c r="L842" s="38">
        <f t="shared" si="260"/>
        <v>0</v>
      </c>
      <c r="M842" s="38">
        <f t="shared" si="261"/>
        <v>0</v>
      </c>
      <c r="N842" s="38"/>
      <c r="O842" s="38"/>
      <c r="P842" s="38"/>
      <c r="Q842" s="38"/>
      <c r="R842" s="39"/>
      <c r="S842" s="39"/>
      <c r="T842" s="39"/>
    </row>
    <row r="843" spans="1:21" ht="9.75" customHeight="1" x14ac:dyDescent="0.2">
      <c r="A843" s="29"/>
      <c r="B843" s="52"/>
      <c r="C843" s="157"/>
      <c r="D843" s="79" t="str">
        <f t="shared" si="259"/>
        <v>O</v>
      </c>
      <c r="E843" s="24"/>
      <c r="F843" s="155"/>
      <c r="G843" s="184"/>
      <c r="H843" s="39"/>
      <c r="I843" s="39"/>
      <c r="J843" s="24"/>
      <c r="K843" s="39"/>
      <c r="L843" s="38">
        <f t="shared" si="260"/>
        <v>0</v>
      </c>
      <c r="M843" s="38">
        <f t="shared" si="261"/>
        <v>0</v>
      </c>
      <c r="N843" s="38"/>
      <c r="O843" s="38"/>
      <c r="P843" s="38"/>
      <c r="Q843" s="38"/>
      <c r="R843" s="39"/>
      <c r="S843" s="39"/>
      <c r="T843" s="39"/>
    </row>
    <row r="844" spans="1:21" ht="9.75" customHeight="1" x14ac:dyDescent="0.2">
      <c r="A844" s="29"/>
      <c r="B844" s="52"/>
      <c r="C844" s="157"/>
      <c r="D844" s="79" t="str">
        <f t="shared" si="259"/>
        <v>O</v>
      </c>
      <c r="E844" s="24"/>
      <c r="F844" s="155"/>
      <c r="G844" s="184"/>
      <c r="H844" s="39"/>
      <c r="I844" s="39"/>
      <c r="J844" s="24"/>
      <c r="K844" s="39"/>
      <c r="L844" s="38">
        <f t="shared" si="260"/>
        <v>0</v>
      </c>
      <c r="M844" s="38">
        <f t="shared" si="261"/>
        <v>0</v>
      </c>
      <c r="N844" s="38"/>
      <c r="O844" s="38"/>
      <c r="P844" s="38"/>
      <c r="Q844" s="38"/>
      <c r="R844" s="39"/>
      <c r="S844" s="39"/>
      <c r="T844" s="39"/>
    </row>
    <row r="845" spans="1:21" ht="9.75" customHeight="1" x14ac:dyDescent="0.2">
      <c r="A845" s="29"/>
      <c r="B845" s="52"/>
      <c r="C845" s="157"/>
      <c r="D845" s="79" t="str">
        <f t="shared" si="259"/>
        <v>O</v>
      </c>
      <c r="E845" s="24"/>
      <c r="F845" s="155"/>
      <c r="G845" s="184"/>
      <c r="H845" s="39"/>
      <c r="I845" s="39"/>
      <c r="J845" s="24"/>
      <c r="K845" s="39"/>
      <c r="L845" s="38">
        <f t="shared" si="260"/>
        <v>0</v>
      </c>
      <c r="M845" s="38">
        <f t="shared" si="261"/>
        <v>0</v>
      </c>
      <c r="N845" s="38"/>
      <c r="O845" s="38"/>
      <c r="P845" s="38"/>
      <c r="Q845" s="38"/>
      <c r="R845" s="39"/>
      <c r="S845" s="39"/>
      <c r="T845" s="39"/>
    </row>
    <row r="846" spans="1:21" ht="9.75" customHeight="1" x14ac:dyDescent="0.2">
      <c r="A846" s="29"/>
      <c r="B846" s="52"/>
      <c r="C846" s="157"/>
      <c r="D846" s="79" t="str">
        <f t="shared" si="259"/>
        <v>O</v>
      </c>
      <c r="E846" s="24"/>
      <c r="F846" s="155"/>
      <c r="G846" s="184"/>
      <c r="H846" s="39"/>
      <c r="I846" s="39"/>
      <c r="J846" s="24"/>
      <c r="K846" s="39"/>
      <c r="L846" s="38">
        <f t="shared" si="260"/>
        <v>0</v>
      </c>
      <c r="M846" s="38">
        <f t="shared" si="261"/>
        <v>0</v>
      </c>
      <c r="N846" s="38"/>
      <c r="O846" s="38"/>
      <c r="P846" s="38"/>
      <c r="Q846" s="38"/>
      <c r="R846" s="39"/>
      <c r="S846" s="39"/>
      <c r="T846" s="39"/>
      <c r="U846" s="267" t="str">
        <f>U796</f>
        <v xml:space="preserve"> </v>
      </c>
    </row>
    <row r="847" spans="1:21" ht="9.75" customHeight="1" x14ac:dyDescent="0.2">
      <c r="A847" s="30"/>
      <c r="B847" s="53"/>
      <c r="C847" s="158"/>
      <c r="D847" s="80" t="str">
        <f t="shared" si="259"/>
        <v>O</v>
      </c>
      <c r="E847" s="25"/>
      <c r="F847" s="155"/>
      <c r="G847" s="184"/>
      <c r="H847" s="40"/>
      <c r="I847" s="39"/>
      <c r="J847" s="25"/>
      <c r="K847" s="40"/>
      <c r="L847" s="38">
        <f t="shared" si="260"/>
        <v>0</v>
      </c>
      <c r="M847" s="38">
        <f t="shared" si="261"/>
        <v>0</v>
      </c>
      <c r="N847" s="38"/>
      <c r="O847" s="38"/>
      <c r="P847" s="38"/>
      <c r="Q847" s="38"/>
      <c r="R847" s="40"/>
      <c r="S847" s="40"/>
      <c r="T847" s="40"/>
      <c r="U847" s="267"/>
    </row>
    <row r="848" spans="1:21" ht="9.75" customHeight="1" x14ac:dyDescent="0.2">
      <c r="A848" s="188" t="str">
        <f>IF(A798&lt;&gt;"",A798,"")</f>
        <v/>
      </c>
      <c r="B848" s="125"/>
      <c r="C848" s="125"/>
      <c r="D848" s="125"/>
      <c r="E848" s="125"/>
      <c r="F848" s="129"/>
      <c r="G848" s="129" t="str">
        <f>G798</f>
        <v>Summe</v>
      </c>
      <c r="H848" s="129"/>
      <c r="I848" s="130"/>
      <c r="J848" s="20" t="str">
        <f>J798</f>
        <v xml:space="preserve"> Summe</v>
      </c>
      <c r="K848" s="41">
        <f t="shared" ref="K848:T848" si="262">SUM(K820:K847)</f>
        <v>0</v>
      </c>
      <c r="L848" s="41">
        <f t="shared" si="262"/>
        <v>0</v>
      </c>
      <c r="M848" s="41">
        <f t="shared" si="262"/>
        <v>0</v>
      </c>
      <c r="N848" s="41">
        <f t="shared" si="262"/>
        <v>0</v>
      </c>
      <c r="O848" s="41">
        <f t="shared" si="262"/>
        <v>0</v>
      </c>
      <c r="P848" s="41">
        <f t="shared" si="262"/>
        <v>0</v>
      </c>
      <c r="Q848" s="41">
        <f t="shared" si="262"/>
        <v>0</v>
      </c>
      <c r="R848" s="41">
        <f t="shared" si="262"/>
        <v>0</v>
      </c>
      <c r="S848" s="41">
        <f t="shared" si="262"/>
        <v>0</v>
      </c>
      <c r="T848" s="41">
        <f t="shared" si="262"/>
        <v>0</v>
      </c>
      <c r="U848" s="267"/>
    </row>
    <row r="849" spans="1:24" ht="9.75" customHeight="1" x14ac:dyDescent="0.2">
      <c r="A849" s="9"/>
      <c r="B849" s="9"/>
      <c r="C849" s="9"/>
      <c r="D849" s="9"/>
      <c r="E849" s="8"/>
      <c r="F849" s="131"/>
      <c r="G849" s="131" t="str">
        <f>G799</f>
        <v>Gemeinkosten 25% pauschal</v>
      </c>
      <c r="H849" s="131"/>
      <c r="I849" s="132"/>
      <c r="J849" s="20" t="str">
        <f>J799</f>
        <v xml:space="preserve"> Gemeinkosten 25% pauschal</v>
      </c>
      <c r="K849" s="42"/>
      <c r="L849" s="41">
        <f>ROUNDDOWN(L848*$Y$6,2)</f>
        <v>0</v>
      </c>
      <c r="M849" s="42"/>
      <c r="N849" s="42"/>
      <c r="O849" s="42"/>
      <c r="P849" s="42"/>
      <c r="Q849" s="42"/>
      <c r="R849" s="42"/>
      <c r="S849" s="42"/>
      <c r="T849" s="42"/>
      <c r="U849" s="267"/>
    </row>
    <row r="850" spans="1:24" ht="9.75" customHeight="1" x14ac:dyDescent="0.2">
      <c r="A850" s="128" t="str">
        <f>A800</f>
        <v>Bitte verwenden Sie für jedes Jahr ein extra Blatt.</v>
      </c>
      <c r="B850" s="7"/>
      <c r="C850" s="7"/>
      <c r="D850" s="7"/>
      <c r="E850" s="8"/>
      <c r="F850" s="131"/>
      <c r="G850" s="131" t="str">
        <f>G800</f>
        <v>GESAMTKOSTEN</v>
      </c>
      <c r="H850" s="131"/>
      <c r="I850" s="132"/>
      <c r="J850" s="20" t="str">
        <f>J800</f>
        <v xml:space="preserve"> GESAMTKOSTEN</v>
      </c>
      <c r="K850" s="41">
        <f>K848</f>
        <v>0</v>
      </c>
      <c r="L850" s="41">
        <f>L848+L849</f>
        <v>0</v>
      </c>
      <c r="M850" s="41"/>
      <c r="N850" s="41">
        <f t="shared" ref="N850:T850" si="263">N848</f>
        <v>0</v>
      </c>
      <c r="O850" s="41">
        <f t="shared" si="263"/>
        <v>0</v>
      </c>
      <c r="P850" s="41">
        <f t="shared" si="263"/>
        <v>0</v>
      </c>
      <c r="Q850" s="41">
        <f t="shared" si="263"/>
        <v>0</v>
      </c>
      <c r="R850" s="41">
        <f t="shared" si="263"/>
        <v>0</v>
      </c>
      <c r="S850" s="41">
        <f t="shared" si="263"/>
        <v>0</v>
      </c>
      <c r="T850" s="41">
        <f t="shared" si="263"/>
        <v>0</v>
      </c>
      <c r="U850" s="267"/>
    </row>
    <row r="851" spans="1:24" ht="9.75" customHeight="1" x14ac:dyDescent="0.2">
      <c r="A851" s="7"/>
      <c r="B851" s="7"/>
      <c r="C851" s="7"/>
      <c r="D851" s="7"/>
      <c r="E851" s="8"/>
      <c r="F851" s="8"/>
      <c r="G851" s="8"/>
      <c r="H851" s="8"/>
      <c r="I851" s="8"/>
      <c r="J851" s="2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V851" s="34"/>
      <c r="W851" s="34"/>
      <c r="X851" s="34"/>
    </row>
    <row r="852" spans="1:24" ht="9.75" customHeight="1" x14ac:dyDescent="0.2">
      <c r="A852" s="127" t="str">
        <f>A802</f>
        <v>Arbeits-, Zeit- und Ausgabenplan (Durchführbarkeitsstudien)</v>
      </c>
      <c r="B852" s="7"/>
      <c r="C852" s="7"/>
      <c r="D852" s="7"/>
      <c r="E852" s="8"/>
      <c r="F852" s="8"/>
      <c r="G852" s="8"/>
      <c r="H852" s="8"/>
      <c r="I852" s="8"/>
      <c r="J852" s="8"/>
      <c r="K852" s="255" t="str">
        <f>K802</f>
        <v>BN: ______________________</v>
      </c>
      <c r="L852" s="255"/>
      <c r="M852" s="255"/>
      <c r="N852" s="255"/>
      <c r="O852" s="255"/>
      <c r="P852" s="255"/>
      <c r="Q852" s="255"/>
      <c r="R852" s="255"/>
      <c r="S852" s="255"/>
      <c r="T852" s="255"/>
    </row>
    <row r="853" spans="1:24" ht="9.75" customHeight="1" x14ac:dyDescent="0.2">
      <c r="A853" s="7"/>
      <c r="B853" s="7"/>
      <c r="C853" s="7"/>
      <c r="D853" s="7"/>
      <c r="E853" s="124"/>
      <c r="F853" s="8"/>
      <c r="G853" s="8"/>
      <c r="H853" s="8"/>
      <c r="I853" s="8"/>
      <c r="J853" s="8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</row>
    <row r="854" spans="1:24" ht="9.75" customHeight="1" x14ac:dyDescent="0.2">
      <c r="A854" s="9"/>
      <c r="B854" s="9"/>
      <c r="C854" s="9"/>
      <c r="D854" s="9"/>
      <c r="E854" s="124"/>
      <c r="F854" s="8" t="str">
        <f>F804</f>
        <v/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</row>
    <row r="855" spans="1:24" ht="9.75" customHeight="1" x14ac:dyDescent="0.2">
      <c r="A855" s="253" t="str">
        <f>A805</f>
        <v>Jahr</v>
      </c>
      <c r="B855" s="254"/>
      <c r="C855" s="46"/>
      <c r="D855" s="13" t="b">
        <f>IF(OR(VALUE(ROW(L900))&lt;&gt;(T856*50),VALUE(COLUMN(T900))&lt;&gt;IF(ISBLANK($V$72),IF(ISBLANK($V$72),IF(AND($Y$4=1,$Y$5="ja"),20-$AA$72,20-LOOKUP($Y$4,$W$17:$Z$17,$W$72:$Z$72)),20),20)),FALSE,TRUE)</f>
        <v>1</v>
      </c>
      <c r="E855" s="124" t="str">
        <f>IF(E805="","",E805)</f>
        <v>Spalte 5: maximal 143 produktive h/Monat je Vollzeitbeschäftigten</v>
      </c>
      <c r="G855" s="8"/>
      <c r="I855" s="8"/>
      <c r="J855" s="8"/>
      <c r="K855" s="8"/>
      <c r="L855" s="21"/>
      <c r="M855" s="21"/>
      <c r="N855" s="21"/>
      <c r="O855" s="21"/>
      <c r="P855" s="21"/>
      <c r="Q855" s="21"/>
      <c r="R855" s="8"/>
      <c r="S855" s="8"/>
      <c r="T855" s="10" t="str">
        <f>T805</f>
        <v xml:space="preserve"> Blatt</v>
      </c>
    </row>
    <row r="856" spans="1:24" ht="9.75" customHeight="1" x14ac:dyDescent="0.2">
      <c r="A856" s="251">
        <f>A806</f>
        <v>0</v>
      </c>
      <c r="B856" s="252"/>
      <c r="C856" s="57"/>
      <c r="D856" s="57" t="b">
        <f>IF($Y$3="",IF(COUNTBLANK(C870:C897)=COUNTA(D870:D897),TRUE,FALSE),IF((COUNTIF(D870:D897,"E")+COUNTIF(D870:D897,"I"))=(COUNTA(D870:D897)-COUNTBLANK(D870:D897)),TRUE,FALSE))</f>
        <v>1</v>
      </c>
      <c r="E856" s="124" t="str">
        <f>IF(E806="","",E806)</f>
        <v>Basis Spalte 6: qualifikationsabhängige Stundensätze (siehe www.tbi-mv.de)</v>
      </c>
      <c r="G856" s="8"/>
      <c r="I856" s="8"/>
      <c r="J856" s="8"/>
      <c r="K856" s="8"/>
      <c r="T856" s="11">
        <f>T806+1</f>
        <v>18</v>
      </c>
    </row>
    <row r="857" spans="1:24" ht="9.75" customHeight="1" x14ac:dyDescent="0.2">
      <c r="A857" s="163">
        <f>IF(A856="",0,IF(ISERROR(A907),1,A907+1))</f>
        <v>3</v>
      </c>
      <c r="B857" s="12"/>
      <c r="C857" s="12"/>
      <c r="D857" s="13" t="b">
        <f>IF(COUNTA(L870:L897)=28,TRUE,FALSE)</f>
        <v>1</v>
      </c>
      <c r="E857" s="244" t="str">
        <f>IF(AND(D855,D856,D857),"","FEHLER-verursachende Bearbeitung der AZA-Vorlage")</f>
        <v/>
      </c>
      <c r="F857" s="244"/>
      <c r="G857" s="244"/>
      <c r="H857" s="244"/>
      <c r="I857" s="244"/>
      <c r="J857" s="244"/>
      <c r="K857" s="244"/>
      <c r="L857" s="244"/>
      <c r="M857" s="8"/>
      <c r="N857" s="8"/>
      <c r="O857" s="8"/>
      <c r="P857" s="8"/>
      <c r="Q857" s="8"/>
      <c r="R857" s="8"/>
      <c r="S857" s="8"/>
      <c r="T857" s="8"/>
    </row>
    <row r="858" spans="1:24" ht="9.75" customHeight="1" x14ac:dyDescent="0.2">
      <c r="A858" s="12"/>
      <c r="B858" s="12"/>
      <c r="C858" s="12"/>
      <c r="D858" s="12"/>
      <c r="E858" s="244"/>
      <c r="F858" s="244"/>
      <c r="G858" s="244"/>
      <c r="H858" s="244"/>
      <c r="I858" s="244"/>
      <c r="J858" s="244"/>
      <c r="K858" s="244"/>
      <c r="L858" s="244"/>
      <c r="M858" s="8"/>
      <c r="N858" s="8"/>
      <c r="O858" s="8"/>
      <c r="P858" s="8"/>
      <c r="Q858" s="8"/>
      <c r="R858" s="8"/>
      <c r="S858" s="8"/>
      <c r="T858" s="8"/>
    </row>
    <row r="859" spans="1:24" ht="9.75" customHeight="1" x14ac:dyDescent="0.2">
      <c r="B859" s="13" t="str">
        <f>IF(B809="","",B809)</f>
        <v/>
      </c>
      <c r="C859" s="9" t="str">
        <f>IF(C809="","",C809)</f>
        <v/>
      </c>
      <c r="D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</row>
    <row r="860" spans="1:24" ht="9.75" customHeight="1" x14ac:dyDescent="0.2">
      <c r="A860" s="13"/>
      <c r="B860" s="13"/>
      <c r="C860" s="13"/>
      <c r="D860" s="13"/>
      <c r="E860" s="211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</row>
    <row r="861" spans="1:24" ht="9.75" customHeight="1" x14ac:dyDescent="0.2">
      <c r="A861" s="48" t="str">
        <f>A811</f>
        <v/>
      </c>
      <c r="B861" s="48" t="str">
        <f>B811</f>
        <v/>
      </c>
      <c r="C861" s="245" t="str">
        <f>C811</f>
        <v>FuE-Kategorie</v>
      </c>
      <c r="D861" s="245"/>
      <c r="E861" s="48" t="str">
        <f t="shared" ref="E861:F869" si="264">E811</f>
        <v/>
      </c>
      <c r="F861" s="239" t="str">
        <f t="shared" si="264"/>
        <v>Personal</v>
      </c>
      <c r="G861" s="239"/>
      <c r="H861" s="239"/>
      <c r="I861" s="239"/>
      <c r="J861" s="48" t="str">
        <f>J811</f>
        <v/>
      </c>
      <c r="K861" s="248" t="str">
        <f>K811</f>
        <v xml:space="preserve">Ausgabengruppe </v>
      </c>
      <c r="L861" s="249"/>
      <c r="M861" s="249"/>
      <c r="N861" s="249"/>
      <c r="O861" s="249"/>
      <c r="P861" s="249"/>
      <c r="Q861" s="249"/>
      <c r="R861" s="249"/>
      <c r="S861" s="249"/>
      <c r="T861" s="250"/>
    </row>
    <row r="862" spans="1:24" ht="9.75" customHeight="1" x14ac:dyDescent="0.2">
      <c r="A862" s="26" t="str">
        <f t="shared" ref="A862:B869" si="265">A812</f>
        <v/>
      </c>
      <c r="B862" s="26" t="str">
        <f t="shared" si="265"/>
        <v/>
      </c>
      <c r="C862" s="246"/>
      <c r="D862" s="246"/>
      <c r="E862" s="26" t="str">
        <f t="shared" si="264"/>
        <v/>
      </c>
      <c r="F862" s="240" t="str">
        <f t="shared" si="264"/>
        <v/>
      </c>
      <c r="G862" s="241"/>
      <c r="H862" s="15" t="str">
        <f>H812</f>
        <v/>
      </c>
      <c r="I862" s="15" t="str">
        <f>I812</f>
        <v/>
      </c>
      <c r="J862" s="26" t="str">
        <f>J812</f>
        <v/>
      </c>
      <c r="K862" s="15" t="str">
        <f>K812</f>
        <v/>
      </c>
      <c r="L862" s="15" t="str">
        <f t="shared" ref="L862:T862" si="266">L812</f>
        <v/>
      </c>
      <c r="M862" s="15" t="str">
        <f t="shared" si="266"/>
        <v/>
      </c>
      <c r="N862" s="15" t="str">
        <f t="shared" si="266"/>
        <v/>
      </c>
      <c r="O862" s="15" t="str">
        <f t="shared" si="266"/>
        <v/>
      </c>
      <c r="P862" s="15" t="str">
        <f t="shared" si="266"/>
        <v/>
      </c>
      <c r="Q862" s="15" t="str">
        <f t="shared" si="266"/>
        <v/>
      </c>
      <c r="R862" s="15" t="str">
        <f t="shared" si="266"/>
        <v/>
      </c>
      <c r="S862" s="15" t="str">
        <f t="shared" si="266"/>
        <v/>
      </c>
      <c r="T862" s="15" t="str">
        <f t="shared" si="266"/>
        <v/>
      </c>
    </row>
    <row r="863" spans="1:24" ht="9.75" customHeight="1" x14ac:dyDescent="0.2">
      <c r="A863" s="26" t="str">
        <f t="shared" si="265"/>
        <v/>
      </c>
      <c r="B863" s="26" t="str">
        <f t="shared" si="265"/>
        <v/>
      </c>
      <c r="C863" s="246"/>
      <c r="D863" s="246"/>
      <c r="E863" s="26" t="str">
        <f t="shared" si="264"/>
        <v>Jahresprogramm in</v>
      </c>
      <c r="F863" s="242" t="str">
        <f t="shared" si="264"/>
        <v>Zahl und</v>
      </c>
      <c r="G863" s="243"/>
      <c r="H863" s="26" t="str">
        <f t="shared" ref="H863:T863" si="267">H813</f>
        <v>Stunden</v>
      </c>
      <c r="I863" s="26" t="str">
        <f t="shared" si="267"/>
        <v>Stunden-</v>
      </c>
      <c r="J863" s="26" t="str">
        <f t="shared" si="267"/>
        <v/>
      </c>
      <c r="K863" s="26" t="str">
        <f t="shared" si="267"/>
        <v/>
      </c>
      <c r="L863" s="172" t="str">
        <f t="shared" si="267"/>
        <v>Personal</v>
      </c>
      <c r="M863" s="26" t="str">
        <f t="shared" si="267"/>
        <v>Gemein-</v>
      </c>
      <c r="N863" s="26" t="str">
        <f t="shared" si="267"/>
        <v/>
      </c>
      <c r="O863" s="26" t="str">
        <f t="shared" si="267"/>
        <v/>
      </c>
      <c r="P863" s="26" t="str">
        <f t="shared" si="267"/>
        <v/>
      </c>
      <c r="Q863" s="26" t="str">
        <f t="shared" si="267"/>
        <v/>
      </c>
      <c r="R863" s="26" t="str">
        <f t="shared" si="267"/>
        <v/>
      </c>
      <c r="S863" s="26" t="str">
        <f t="shared" si="267"/>
        <v/>
      </c>
      <c r="T863" s="26" t="str">
        <f t="shared" si="267"/>
        <v>externe</v>
      </c>
    </row>
    <row r="864" spans="1:24" ht="9.75" customHeight="1" x14ac:dyDescent="0.2">
      <c r="A864" s="26" t="str">
        <f t="shared" si="265"/>
        <v>Lfd.</v>
      </c>
      <c r="B864" s="26" t="str">
        <f t="shared" si="265"/>
        <v>Arbeiten</v>
      </c>
      <c r="C864" s="246"/>
      <c r="D864" s="246"/>
      <c r="E864" s="26" t="str">
        <f t="shared" si="264"/>
        <v>Projektabschnitten</v>
      </c>
      <c r="F864" s="242" t="str">
        <f t="shared" si="264"/>
        <v>Qualifika-</v>
      </c>
      <c r="G864" s="243"/>
      <c r="H864" s="26" t="str">
        <f t="shared" ref="H864:T864" si="268">H814</f>
        <v>Gesamt</v>
      </c>
      <c r="I864" s="26" t="str">
        <f t="shared" si="268"/>
        <v>sätze</v>
      </c>
      <c r="J864" s="26" t="str">
        <f t="shared" si="268"/>
        <v/>
      </c>
      <c r="K864" s="26" t="str">
        <f t="shared" si="268"/>
        <v/>
      </c>
      <c r="L864" s="26" t="str">
        <f t="shared" si="268"/>
        <v>Sp. 5x6</v>
      </c>
      <c r="M864" s="26" t="str">
        <f t="shared" si="268"/>
        <v>kosten</v>
      </c>
      <c r="N864" s="26" t="str">
        <f t="shared" si="268"/>
        <v/>
      </c>
      <c r="O864" s="26" t="str">
        <f t="shared" si="268"/>
        <v/>
      </c>
      <c r="P864" s="26" t="str">
        <f t="shared" si="268"/>
        <v/>
      </c>
      <c r="Q864" s="26" t="str">
        <f t="shared" si="268"/>
        <v/>
      </c>
      <c r="R864" s="26" t="str">
        <f t="shared" si="268"/>
        <v/>
      </c>
      <c r="S864" s="26" t="str">
        <f t="shared" si="268"/>
        <v/>
      </c>
      <c r="T864" s="26" t="str">
        <f t="shared" si="268"/>
        <v>Studien-</v>
      </c>
    </row>
    <row r="865" spans="1:20" ht="9.75" customHeight="1" x14ac:dyDescent="0.2">
      <c r="A865" s="26" t="str">
        <f t="shared" si="265"/>
        <v>Nr.</v>
      </c>
      <c r="B865" s="26" t="str">
        <f t="shared" si="265"/>
        <v>von/bis</v>
      </c>
      <c r="C865" s="246"/>
      <c r="D865" s="246"/>
      <c r="E865" s="26" t="str">
        <f t="shared" si="264"/>
        <v>im Kalenderjahr</v>
      </c>
      <c r="F865" s="242" t="str">
        <f t="shared" si="264"/>
        <v>tion</v>
      </c>
      <c r="G865" s="243"/>
      <c r="H865" s="26" t="str">
        <f t="shared" ref="H865:T865" si="269">H815</f>
        <v/>
      </c>
      <c r="I865" s="26" t="str">
        <f t="shared" si="269"/>
        <v/>
      </c>
      <c r="J865" s="26" t="str">
        <f t="shared" si="269"/>
        <v/>
      </c>
      <c r="K865" s="26" t="str">
        <f t="shared" si="269"/>
        <v/>
      </c>
      <c r="L865" s="26" t="str">
        <f t="shared" si="269"/>
        <v/>
      </c>
      <c r="M865" s="26" t="str">
        <f t="shared" si="269"/>
        <v/>
      </c>
      <c r="N865" s="26" t="str">
        <f t="shared" si="269"/>
        <v/>
      </c>
      <c r="O865" s="26" t="str">
        <f t="shared" si="269"/>
        <v/>
      </c>
      <c r="P865" s="26" t="str">
        <f t="shared" si="269"/>
        <v/>
      </c>
      <c r="Q865" s="26" t="str">
        <f t="shared" si="269"/>
        <v/>
      </c>
      <c r="R865" s="26" t="str">
        <f t="shared" si="269"/>
        <v/>
      </c>
      <c r="S865" s="26" t="str">
        <f t="shared" si="269"/>
        <v/>
      </c>
      <c r="T865" s="26" t="str">
        <f t="shared" si="269"/>
        <v>kosten</v>
      </c>
    </row>
    <row r="866" spans="1:20" ht="9.75" customHeight="1" x14ac:dyDescent="0.2">
      <c r="A866" s="26" t="str">
        <f t="shared" si="265"/>
        <v/>
      </c>
      <c r="B866" s="26" t="str">
        <f t="shared" si="265"/>
        <v/>
      </c>
      <c r="C866" s="246"/>
      <c r="D866" s="246"/>
      <c r="E866" s="26" t="str">
        <f t="shared" si="264"/>
        <v/>
      </c>
      <c r="F866" s="242" t="str">
        <f t="shared" si="264"/>
        <v/>
      </c>
      <c r="G866" s="243"/>
      <c r="H866" s="26" t="str">
        <f t="shared" ref="H866:T866" si="270">H816</f>
        <v/>
      </c>
      <c r="I866" s="26" t="str">
        <f t="shared" si="270"/>
        <v/>
      </c>
      <c r="J866" s="26" t="str">
        <f t="shared" si="270"/>
        <v/>
      </c>
      <c r="K866" s="26" t="str">
        <f t="shared" si="270"/>
        <v/>
      </c>
      <c r="L866" s="26" t="str">
        <f t="shared" si="270"/>
        <v/>
      </c>
      <c r="M866" s="26" t="str">
        <f t="shared" si="270"/>
        <v/>
      </c>
      <c r="N866" s="26" t="str">
        <f t="shared" si="270"/>
        <v/>
      </c>
      <c r="O866" s="26" t="str">
        <f t="shared" si="270"/>
        <v/>
      </c>
      <c r="P866" s="26" t="str">
        <f t="shared" si="270"/>
        <v/>
      </c>
      <c r="Q866" s="26" t="str">
        <f t="shared" si="270"/>
        <v/>
      </c>
      <c r="R866" s="26" t="str">
        <f t="shared" si="270"/>
        <v/>
      </c>
      <c r="S866" s="26" t="str">
        <f t="shared" si="270"/>
        <v/>
      </c>
      <c r="T866" s="26" t="str">
        <f t="shared" si="270"/>
        <v>(lt. Spalte 3)</v>
      </c>
    </row>
    <row r="867" spans="1:20" ht="9.75" customHeight="1" x14ac:dyDescent="0.2">
      <c r="A867" s="26" t="str">
        <f t="shared" si="265"/>
        <v/>
      </c>
      <c r="B867" s="26" t="str">
        <f t="shared" si="265"/>
        <v/>
      </c>
      <c r="C867" s="246"/>
      <c r="D867" s="246"/>
      <c r="E867" s="26" t="str">
        <f t="shared" si="264"/>
        <v/>
      </c>
      <c r="F867" s="173" t="str">
        <f>IF(AND(COUNTA(H870:H897),COUNTA(I870:I897)),IF(L898=0,"Hier die Anzahl eintagen!",""),"")</f>
        <v/>
      </c>
      <c r="G867" s="174"/>
      <c r="H867" s="26"/>
      <c r="I867" s="26" t="str">
        <f t="shared" ref="I867:T867" si="271">I817</f>
        <v/>
      </c>
      <c r="J867" s="26" t="str">
        <f t="shared" si="271"/>
        <v/>
      </c>
      <c r="K867" s="26" t="str">
        <f t="shared" si="271"/>
        <v/>
      </c>
      <c r="L867" s="26" t="str">
        <f t="shared" si="271"/>
        <v/>
      </c>
      <c r="M867" s="26" t="str">
        <f t="shared" si="271"/>
        <v/>
      </c>
      <c r="N867" s="26" t="str">
        <f t="shared" si="271"/>
        <v/>
      </c>
      <c r="O867" s="26" t="str">
        <f t="shared" si="271"/>
        <v/>
      </c>
      <c r="P867" s="26" t="str">
        <f t="shared" si="271"/>
        <v/>
      </c>
      <c r="Q867" s="26" t="str">
        <f t="shared" si="271"/>
        <v/>
      </c>
      <c r="R867" s="26" t="str">
        <f t="shared" si="271"/>
        <v/>
      </c>
      <c r="S867" s="26" t="str">
        <f t="shared" si="271"/>
        <v/>
      </c>
      <c r="T867" s="26" t="str">
        <f t="shared" si="271"/>
        <v/>
      </c>
    </row>
    <row r="868" spans="1:20" ht="9.75" customHeight="1" x14ac:dyDescent="0.2">
      <c r="A868" s="27" t="str">
        <f t="shared" si="265"/>
        <v/>
      </c>
      <c r="B868" s="27" t="str">
        <f t="shared" si="265"/>
        <v/>
      </c>
      <c r="C868" s="247"/>
      <c r="D868" s="247"/>
      <c r="E868" s="27" t="str">
        <f t="shared" si="264"/>
        <v/>
      </c>
      <c r="F868" s="176"/>
      <c r="G868" s="177" t="str">
        <f>G818</f>
        <v/>
      </c>
      <c r="H868" s="27" t="str">
        <f t="shared" ref="H868:T868" si="272">H818</f>
        <v/>
      </c>
      <c r="I868" s="27" t="str">
        <f t="shared" si="272"/>
        <v>€</v>
      </c>
      <c r="J868" s="27" t="str">
        <f t="shared" si="272"/>
        <v/>
      </c>
      <c r="K868" s="27" t="str">
        <f t="shared" si="272"/>
        <v>€</v>
      </c>
      <c r="L868" s="27" t="str">
        <f t="shared" si="272"/>
        <v>€</v>
      </c>
      <c r="M868" s="27" t="str">
        <f t="shared" si="272"/>
        <v>€</v>
      </c>
      <c r="N868" s="27" t="str">
        <f t="shared" si="272"/>
        <v>€</v>
      </c>
      <c r="O868" s="27" t="str">
        <f t="shared" si="272"/>
        <v>€</v>
      </c>
      <c r="P868" s="27" t="str">
        <f t="shared" si="272"/>
        <v>€</v>
      </c>
      <c r="Q868" s="27" t="str">
        <f t="shared" si="272"/>
        <v>€</v>
      </c>
      <c r="R868" s="27" t="str">
        <f t="shared" si="272"/>
        <v>€</v>
      </c>
      <c r="S868" s="27" t="str">
        <f t="shared" si="272"/>
        <v>€</v>
      </c>
      <c r="T868" s="27" t="str">
        <f t="shared" si="272"/>
        <v>€</v>
      </c>
    </row>
    <row r="869" spans="1:20" ht="9.75" customHeight="1" x14ac:dyDescent="0.2">
      <c r="A869" s="18">
        <f t="shared" si="265"/>
        <v>1</v>
      </c>
      <c r="B869" s="18">
        <f t="shared" si="265"/>
        <v>2</v>
      </c>
      <c r="C869" s="235" t="str">
        <f>C819</f>
        <v/>
      </c>
      <c r="D869" s="235"/>
      <c r="E869" s="18">
        <f t="shared" si="264"/>
        <v>3</v>
      </c>
      <c r="F869" s="236">
        <f t="shared" si="264"/>
        <v>4</v>
      </c>
      <c r="G869" s="237"/>
      <c r="H869" s="18">
        <f t="shared" ref="H869:T869" si="273">H819</f>
        <v>5</v>
      </c>
      <c r="I869" s="18">
        <f t="shared" si="273"/>
        <v>6</v>
      </c>
      <c r="J869" s="18" t="str">
        <f t="shared" si="273"/>
        <v/>
      </c>
      <c r="K869" s="18" t="str">
        <f t="shared" si="273"/>
        <v/>
      </c>
      <c r="L869" s="18">
        <f t="shared" si="273"/>
        <v>7</v>
      </c>
      <c r="M869" s="18" t="str">
        <f t="shared" si="273"/>
        <v/>
      </c>
      <c r="N869" s="18" t="str">
        <f t="shared" si="273"/>
        <v/>
      </c>
      <c r="O869" s="18" t="str">
        <f t="shared" si="273"/>
        <v/>
      </c>
      <c r="P869" s="18" t="str">
        <f t="shared" si="273"/>
        <v/>
      </c>
      <c r="Q869" s="18" t="str">
        <f t="shared" si="273"/>
        <v/>
      </c>
      <c r="R869" s="18" t="str">
        <f t="shared" si="273"/>
        <v/>
      </c>
      <c r="S869" s="18" t="str">
        <f t="shared" si="273"/>
        <v/>
      </c>
      <c r="T869" s="18">
        <f t="shared" si="273"/>
        <v>8</v>
      </c>
    </row>
    <row r="870" spans="1:20" ht="9.75" customHeight="1" x14ac:dyDescent="0.2">
      <c r="A870" s="28"/>
      <c r="B870" s="51"/>
      <c r="C870" s="156"/>
      <c r="D870" s="78" t="str">
        <f>IF($Y$3="ja",UPPER(C870),"O")</f>
        <v>O</v>
      </c>
      <c r="E870" s="23"/>
      <c r="F870" s="155"/>
      <c r="G870" s="184"/>
      <c r="H870" s="39"/>
      <c r="I870" s="39"/>
      <c r="J870" s="23"/>
      <c r="K870" s="37"/>
      <c r="L870" s="38">
        <f>IF(OR(D870="",F870=""),0,IFERROR(ROUNDDOWN(H870*I870,2),0))</f>
        <v>0</v>
      </c>
      <c r="M870" s="38">
        <f>ROUNDDOWN($Y$6*$L870,2)</f>
        <v>0</v>
      </c>
      <c r="N870" s="38"/>
      <c r="O870" s="38"/>
      <c r="P870" s="38"/>
      <c r="Q870" s="38"/>
      <c r="R870" s="37"/>
      <c r="S870" s="37"/>
      <c r="T870" s="37"/>
    </row>
    <row r="871" spans="1:20" ht="9.75" customHeight="1" x14ac:dyDescent="0.2">
      <c r="A871" s="29"/>
      <c r="B871" s="52"/>
      <c r="C871" s="157"/>
      <c r="D871" s="79" t="str">
        <f t="shared" ref="D871:D897" si="274">IF($Y$3="ja",IF(UPPER(C871)="",D870,UPPER(C871)),"O")</f>
        <v>O</v>
      </c>
      <c r="E871" s="58" t="str">
        <f>IF(A856=A806,"Übertrag","")</f>
        <v>Übertrag</v>
      </c>
      <c r="F871" s="155"/>
      <c r="G871" s="184"/>
      <c r="H871" s="39"/>
      <c r="I871" s="39"/>
      <c r="J871" s="24"/>
      <c r="K871" s="39">
        <f>IF(E871="Übertrag",IF(K848=0,0,K848),0)</f>
        <v>0</v>
      </c>
      <c r="L871" s="38">
        <f>IF(E871="Übertrag",IF(L848=0,0,L848),IF(OR(D871="",F871=""),0,IFERROR(ROUNDDOWN(H871*I871,2),0)))</f>
        <v>0</v>
      </c>
      <c r="M871" s="39">
        <f>IF(E871="Übertrag",IF(M848=0,0,M848),ROUNDDOWN($Y$6*$L871,2))</f>
        <v>0</v>
      </c>
      <c r="N871" s="39">
        <f>IF(E871="Übertrag",IF(N848=0,0,N848),0)</f>
        <v>0</v>
      </c>
      <c r="O871" s="39">
        <f>IF(E871="Übertrag",IF(O848=0,0,O848),0)</f>
        <v>0</v>
      </c>
      <c r="P871" s="39">
        <f>IF(E871="Übertrag",IF(P848=0,0,P848),0)</f>
        <v>0</v>
      </c>
      <c r="Q871" s="39">
        <f>IF(E871="Übertrag",IF(Q848=0,0,Q848),0)</f>
        <v>0</v>
      </c>
      <c r="R871" s="39">
        <f>IF(E871="Übertrag",IF(R848=0,0,R848),0)</f>
        <v>0</v>
      </c>
      <c r="S871" s="39">
        <f>IF(E871="Übertrag",IF(S848=0,0,S848),0)</f>
        <v>0</v>
      </c>
      <c r="T871" s="39">
        <f>IF(E871="Übertrag",IF(T848=0,0,T848),0)</f>
        <v>0</v>
      </c>
    </row>
    <row r="872" spans="1:20" ht="9.75" customHeight="1" x14ac:dyDescent="0.2">
      <c r="A872" s="29"/>
      <c r="B872" s="52"/>
      <c r="C872" s="157"/>
      <c r="D872" s="79" t="str">
        <f t="shared" si="274"/>
        <v>O</v>
      </c>
      <c r="E872" s="24"/>
      <c r="F872" s="155"/>
      <c r="G872" s="184"/>
      <c r="H872" s="39"/>
      <c r="I872" s="39"/>
      <c r="J872" s="24"/>
      <c r="K872" s="39"/>
      <c r="L872" s="38">
        <f t="shared" ref="L872:L897" si="275">IF(OR(D872="",F872=""),0,IFERROR(ROUNDDOWN(H872*I872,2),0))</f>
        <v>0</v>
      </c>
      <c r="M872" s="38">
        <f t="shared" ref="M872:M897" si="276">ROUNDDOWN($Y$6*$L872,2)</f>
        <v>0</v>
      </c>
      <c r="N872" s="38"/>
      <c r="O872" s="38"/>
      <c r="P872" s="38"/>
      <c r="Q872" s="38"/>
      <c r="R872" s="39"/>
      <c r="S872" s="39"/>
      <c r="T872" s="39"/>
    </row>
    <row r="873" spans="1:20" ht="9.75" customHeight="1" x14ac:dyDescent="0.2">
      <c r="A873" s="29"/>
      <c r="B873" s="52"/>
      <c r="C873" s="157"/>
      <c r="D873" s="79" t="str">
        <f t="shared" si="274"/>
        <v>O</v>
      </c>
      <c r="E873" s="24"/>
      <c r="F873" s="155"/>
      <c r="G873" s="184"/>
      <c r="H873" s="39"/>
      <c r="I873" s="39"/>
      <c r="J873" s="24"/>
      <c r="K873" s="39"/>
      <c r="L873" s="38">
        <f t="shared" si="275"/>
        <v>0</v>
      </c>
      <c r="M873" s="38">
        <f t="shared" si="276"/>
        <v>0</v>
      </c>
      <c r="N873" s="38"/>
      <c r="O873" s="38"/>
      <c r="P873" s="38"/>
      <c r="Q873" s="38"/>
      <c r="R873" s="39"/>
      <c r="S873" s="39"/>
      <c r="T873" s="39"/>
    </row>
    <row r="874" spans="1:20" ht="9.75" customHeight="1" x14ac:dyDescent="0.2">
      <c r="A874" s="29"/>
      <c r="B874" s="52"/>
      <c r="C874" s="157"/>
      <c r="D874" s="79" t="str">
        <f t="shared" si="274"/>
        <v>O</v>
      </c>
      <c r="E874" s="24"/>
      <c r="F874" s="155"/>
      <c r="G874" s="184"/>
      <c r="H874" s="39"/>
      <c r="I874" s="39"/>
      <c r="J874" s="24"/>
      <c r="K874" s="39"/>
      <c r="L874" s="38">
        <f t="shared" si="275"/>
        <v>0</v>
      </c>
      <c r="M874" s="38">
        <f t="shared" si="276"/>
        <v>0</v>
      </c>
      <c r="N874" s="38"/>
      <c r="O874" s="38"/>
      <c r="P874" s="38"/>
      <c r="Q874" s="38"/>
      <c r="R874" s="39"/>
      <c r="S874" s="39"/>
      <c r="T874" s="39"/>
    </row>
    <row r="875" spans="1:20" ht="9.75" customHeight="1" x14ac:dyDescent="0.2">
      <c r="A875" s="29"/>
      <c r="B875" s="52"/>
      <c r="C875" s="157"/>
      <c r="D875" s="79" t="str">
        <f t="shared" si="274"/>
        <v>O</v>
      </c>
      <c r="E875" s="24"/>
      <c r="F875" s="155"/>
      <c r="G875" s="184"/>
      <c r="H875" s="39"/>
      <c r="I875" s="39"/>
      <c r="J875" s="24"/>
      <c r="K875" s="39"/>
      <c r="L875" s="38">
        <f t="shared" si="275"/>
        <v>0</v>
      </c>
      <c r="M875" s="38">
        <f t="shared" si="276"/>
        <v>0</v>
      </c>
      <c r="N875" s="38"/>
      <c r="O875" s="38"/>
      <c r="P875" s="38"/>
      <c r="Q875" s="38"/>
      <c r="R875" s="39"/>
      <c r="S875" s="39"/>
      <c r="T875" s="39"/>
    </row>
    <row r="876" spans="1:20" ht="9.75" customHeight="1" x14ac:dyDescent="0.2">
      <c r="A876" s="29"/>
      <c r="B876" s="52"/>
      <c r="C876" s="157"/>
      <c r="D876" s="79" t="str">
        <f t="shared" si="274"/>
        <v>O</v>
      </c>
      <c r="E876" s="24"/>
      <c r="F876" s="155"/>
      <c r="G876" s="184"/>
      <c r="H876" s="39"/>
      <c r="I876" s="39"/>
      <c r="J876" s="24"/>
      <c r="K876" s="39"/>
      <c r="L876" s="38">
        <f t="shared" si="275"/>
        <v>0</v>
      </c>
      <c r="M876" s="38">
        <f t="shared" si="276"/>
        <v>0</v>
      </c>
      <c r="N876" s="38"/>
      <c r="O876" s="38"/>
      <c r="P876" s="38"/>
      <c r="Q876" s="38"/>
      <c r="R876" s="39"/>
      <c r="S876" s="39"/>
      <c r="T876" s="39"/>
    </row>
    <row r="877" spans="1:20" ht="9.75" customHeight="1" x14ac:dyDescent="0.2">
      <c r="A877" s="29"/>
      <c r="B877" s="52"/>
      <c r="C877" s="157"/>
      <c r="D877" s="79" t="str">
        <f t="shared" si="274"/>
        <v>O</v>
      </c>
      <c r="E877" s="24"/>
      <c r="F877" s="155"/>
      <c r="G877" s="184"/>
      <c r="H877" s="39"/>
      <c r="I877" s="39"/>
      <c r="J877" s="24"/>
      <c r="K877" s="39"/>
      <c r="L877" s="38">
        <f t="shared" si="275"/>
        <v>0</v>
      </c>
      <c r="M877" s="38">
        <f t="shared" si="276"/>
        <v>0</v>
      </c>
      <c r="N877" s="38"/>
      <c r="O877" s="38"/>
      <c r="P877" s="38"/>
      <c r="Q877" s="38"/>
      <c r="R877" s="39"/>
      <c r="S877" s="39"/>
      <c r="T877" s="39"/>
    </row>
    <row r="878" spans="1:20" ht="9.75" customHeight="1" x14ac:dyDescent="0.2">
      <c r="A878" s="29"/>
      <c r="B878" s="52"/>
      <c r="C878" s="157"/>
      <c r="D878" s="79" t="str">
        <f t="shared" si="274"/>
        <v>O</v>
      </c>
      <c r="E878" s="24"/>
      <c r="F878" s="155"/>
      <c r="G878" s="184"/>
      <c r="H878" s="39"/>
      <c r="I878" s="39"/>
      <c r="J878" s="24"/>
      <c r="K878" s="39"/>
      <c r="L878" s="38">
        <f t="shared" si="275"/>
        <v>0</v>
      </c>
      <c r="M878" s="38">
        <f t="shared" si="276"/>
        <v>0</v>
      </c>
      <c r="N878" s="38"/>
      <c r="O878" s="38"/>
      <c r="P878" s="38"/>
      <c r="Q878" s="38"/>
      <c r="R878" s="39"/>
      <c r="S878" s="39"/>
      <c r="T878" s="39"/>
    </row>
    <row r="879" spans="1:20" ht="9.75" customHeight="1" x14ac:dyDescent="0.2">
      <c r="A879" s="29"/>
      <c r="B879" s="52"/>
      <c r="C879" s="157"/>
      <c r="D879" s="79" t="str">
        <f t="shared" si="274"/>
        <v>O</v>
      </c>
      <c r="E879" s="24"/>
      <c r="F879" s="155"/>
      <c r="G879" s="184"/>
      <c r="H879" s="39"/>
      <c r="I879" s="39"/>
      <c r="J879" s="24"/>
      <c r="K879" s="39"/>
      <c r="L879" s="38">
        <f t="shared" si="275"/>
        <v>0</v>
      </c>
      <c r="M879" s="38">
        <f t="shared" si="276"/>
        <v>0</v>
      </c>
      <c r="N879" s="38"/>
      <c r="O879" s="38"/>
      <c r="P879" s="38"/>
      <c r="Q879" s="38"/>
      <c r="R879" s="39"/>
      <c r="S879" s="39"/>
      <c r="T879" s="39"/>
    </row>
    <row r="880" spans="1:20" ht="9.75" customHeight="1" x14ac:dyDescent="0.2">
      <c r="A880" s="29"/>
      <c r="B880" s="52"/>
      <c r="C880" s="157"/>
      <c r="D880" s="79" t="str">
        <f t="shared" si="274"/>
        <v>O</v>
      </c>
      <c r="E880" s="24"/>
      <c r="F880" s="155"/>
      <c r="G880" s="184"/>
      <c r="H880" s="39"/>
      <c r="I880" s="39"/>
      <c r="J880" s="24"/>
      <c r="K880" s="39"/>
      <c r="L880" s="38">
        <f t="shared" si="275"/>
        <v>0</v>
      </c>
      <c r="M880" s="38">
        <f t="shared" si="276"/>
        <v>0</v>
      </c>
      <c r="N880" s="38"/>
      <c r="O880" s="38"/>
      <c r="P880" s="38"/>
      <c r="Q880" s="38"/>
      <c r="R880" s="39"/>
      <c r="S880" s="39"/>
      <c r="T880" s="39"/>
    </row>
    <row r="881" spans="1:21" ht="9.75" customHeight="1" x14ac:dyDescent="0.2">
      <c r="A881" s="29"/>
      <c r="B881" s="52"/>
      <c r="C881" s="157"/>
      <c r="D881" s="79" t="str">
        <f t="shared" si="274"/>
        <v>O</v>
      </c>
      <c r="E881" s="24"/>
      <c r="F881" s="155"/>
      <c r="G881" s="184"/>
      <c r="H881" s="39"/>
      <c r="I881" s="39"/>
      <c r="J881" s="24"/>
      <c r="K881" s="39"/>
      <c r="L881" s="38">
        <f t="shared" si="275"/>
        <v>0</v>
      </c>
      <c r="M881" s="38">
        <f t="shared" si="276"/>
        <v>0</v>
      </c>
      <c r="N881" s="38"/>
      <c r="O881" s="38"/>
      <c r="P881" s="38"/>
      <c r="Q881" s="38"/>
      <c r="R881" s="39"/>
      <c r="S881" s="39"/>
      <c r="T881" s="39"/>
    </row>
    <row r="882" spans="1:21" ht="9.75" customHeight="1" x14ac:dyDescent="0.2">
      <c r="A882" s="29"/>
      <c r="B882" s="52"/>
      <c r="C882" s="157"/>
      <c r="D882" s="79" t="str">
        <f t="shared" si="274"/>
        <v>O</v>
      </c>
      <c r="E882" s="24"/>
      <c r="F882" s="155"/>
      <c r="G882" s="184"/>
      <c r="H882" s="39"/>
      <c r="I882" s="39"/>
      <c r="J882" s="24"/>
      <c r="K882" s="39"/>
      <c r="L882" s="38">
        <f t="shared" si="275"/>
        <v>0</v>
      </c>
      <c r="M882" s="38">
        <f t="shared" si="276"/>
        <v>0</v>
      </c>
      <c r="N882" s="38"/>
      <c r="O882" s="38"/>
      <c r="P882" s="38"/>
      <c r="Q882" s="38"/>
      <c r="R882" s="39"/>
      <c r="S882" s="39"/>
      <c r="T882" s="39"/>
    </row>
    <row r="883" spans="1:21" ht="9.75" customHeight="1" x14ac:dyDescent="0.2">
      <c r="A883" s="29"/>
      <c r="B883" s="52"/>
      <c r="C883" s="157"/>
      <c r="D883" s="79" t="str">
        <f t="shared" si="274"/>
        <v>O</v>
      </c>
      <c r="E883" s="24"/>
      <c r="F883" s="155"/>
      <c r="G883" s="184"/>
      <c r="H883" s="39"/>
      <c r="I883" s="39"/>
      <c r="J883" s="24"/>
      <c r="K883" s="39"/>
      <c r="L883" s="38">
        <f t="shared" si="275"/>
        <v>0</v>
      </c>
      <c r="M883" s="38">
        <f t="shared" si="276"/>
        <v>0</v>
      </c>
      <c r="N883" s="38"/>
      <c r="O883" s="38"/>
      <c r="P883" s="38"/>
      <c r="Q883" s="38"/>
      <c r="R883" s="39"/>
      <c r="S883" s="39"/>
      <c r="T883" s="39"/>
    </row>
    <row r="884" spans="1:21" ht="9.75" customHeight="1" x14ac:dyDescent="0.2">
      <c r="A884" s="29"/>
      <c r="B884" s="52"/>
      <c r="C884" s="157"/>
      <c r="D884" s="79" t="str">
        <f t="shared" si="274"/>
        <v>O</v>
      </c>
      <c r="E884" s="24"/>
      <c r="F884" s="155"/>
      <c r="G884" s="184"/>
      <c r="H884" s="39"/>
      <c r="I884" s="39"/>
      <c r="J884" s="24"/>
      <c r="K884" s="39"/>
      <c r="L884" s="38">
        <f t="shared" si="275"/>
        <v>0</v>
      </c>
      <c r="M884" s="38">
        <f t="shared" si="276"/>
        <v>0</v>
      </c>
      <c r="N884" s="38"/>
      <c r="O884" s="38"/>
      <c r="P884" s="38"/>
      <c r="Q884" s="38"/>
      <c r="R884" s="39"/>
      <c r="S884" s="39"/>
      <c r="T884" s="39"/>
    </row>
    <row r="885" spans="1:21" ht="9.75" customHeight="1" x14ac:dyDescent="0.2">
      <c r="A885" s="29"/>
      <c r="B885" s="52"/>
      <c r="C885" s="157"/>
      <c r="D885" s="79" t="str">
        <f t="shared" si="274"/>
        <v>O</v>
      </c>
      <c r="E885" s="24"/>
      <c r="F885" s="155"/>
      <c r="G885" s="184"/>
      <c r="H885" s="39"/>
      <c r="I885" s="39"/>
      <c r="J885" s="24"/>
      <c r="K885" s="39"/>
      <c r="L885" s="38">
        <f t="shared" si="275"/>
        <v>0</v>
      </c>
      <c r="M885" s="38">
        <f t="shared" si="276"/>
        <v>0</v>
      </c>
      <c r="N885" s="38"/>
      <c r="O885" s="38"/>
      <c r="P885" s="38"/>
      <c r="Q885" s="38"/>
      <c r="R885" s="39"/>
      <c r="S885" s="39"/>
      <c r="T885" s="39"/>
    </row>
    <row r="886" spans="1:21" ht="9.75" customHeight="1" x14ac:dyDescent="0.2">
      <c r="A886" s="29"/>
      <c r="B886" s="52"/>
      <c r="C886" s="157"/>
      <c r="D886" s="79" t="str">
        <f t="shared" si="274"/>
        <v>O</v>
      </c>
      <c r="E886" s="24"/>
      <c r="F886" s="155"/>
      <c r="G886" s="184"/>
      <c r="H886" s="39"/>
      <c r="I886" s="39"/>
      <c r="J886" s="24"/>
      <c r="K886" s="39"/>
      <c r="L886" s="38">
        <f t="shared" si="275"/>
        <v>0</v>
      </c>
      <c r="M886" s="38">
        <f t="shared" si="276"/>
        <v>0</v>
      </c>
      <c r="N886" s="38"/>
      <c r="O886" s="38"/>
      <c r="P886" s="38"/>
      <c r="Q886" s="38"/>
      <c r="R886" s="39"/>
      <c r="S886" s="39"/>
      <c r="T886" s="39"/>
    </row>
    <row r="887" spans="1:21" ht="9.75" customHeight="1" x14ac:dyDescent="0.2">
      <c r="A887" s="29"/>
      <c r="B887" s="52"/>
      <c r="C887" s="157"/>
      <c r="D887" s="79" t="str">
        <f t="shared" si="274"/>
        <v>O</v>
      </c>
      <c r="E887" s="24"/>
      <c r="F887" s="155"/>
      <c r="G887" s="184"/>
      <c r="H887" s="39"/>
      <c r="I887" s="39"/>
      <c r="J887" s="24"/>
      <c r="K887" s="39"/>
      <c r="L887" s="38">
        <f t="shared" si="275"/>
        <v>0</v>
      </c>
      <c r="M887" s="38">
        <f t="shared" si="276"/>
        <v>0</v>
      </c>
      <c r="N887" s="38"/>
      <c r="O887" s="38"/>
      <c r="P887" s="38"/>
      <c r="Q887" s="38"/>
      <c r="R887" s="39"/>
      <c r="S887" s="39"/>
      <c r="T887" s="39"/>
    </row>
    <row r="888" spans="1:21" ht="9.75" customHeight="1" x14ac:dyDescent="0.2">
      <c r="A888" s="29"/>
      <c r="B888" s="52"/>
      <c r="C888" s="157"/>
      <c r="D888" s="79" t="str">
        <f t="shared" si="274"/>
        <v>O</v>
      </c>
      <c r="E888" s="24"/>
      <c r="F888" s="155"/>
      <c r="G888" s="184"/>
      <c r="H888" s="39"/>
      <c r="I888" s="39"/>
      <c r="J888" s="24"/>
      <c r="K888" s="39"/>
      <c r="L888" s="38">
        <f t="shared" si="275"/>
        <v>0</v>
      </c>
      <c r="M888" s="38">
        <f t="shared" si="276"/>
        <v>0</v>
      </c>
      <c r="N888" s="38"/>
      <c r="O888" s="38"/>
      <c r="P888" s="38"/>
      <c r="Q888" s="38"/>
      <c r="R888" s="39"/>
      <c r="S888" s="39"/>
      <c r="T888" s="39"/>
    </row>
    <row r="889" spans="1:21" ht="9.75" customHeight="1" x14ac:dyDescent="0.2">
      <c r="A889" s="29"/>
      <c r="B889" s="52"/>
      <c r="C889" s="157"/>
      <c r="D889" s="79" t="str">
        <f t="shared" si="274"/>
        <v>O</v>
      </c>
      <c r="E889" s="24"/>
      <c r="F889" s="155"/>
      <c r="G889" s="184"/>
      <c r="H889" s="39"/>
      <c r="I889" s="39"/>
      <c r="J889" s="24"/>
      <c r="K889" s="39"/>
      <c r="L889" s="38">
        <f t="shared" si="275"/>
        <v>0</v>
      </c>
      <c r="M889" s="38">
        <f t="shared" si="276"/>
        <v>0</v>
      </c>
      <c r="N889" s="38"/>
      <c r="O889" s="38"/>
      <c r="P889" s="38"/>
      <c r="Q889" s="38"/>
      <c r="R889" s="39"/>
      <c r="S889" s="39"/>
      <c r="T889" s="39"/>
    </row>
    <row r="890" spans="1:21" ht="9.75" customHeight="1" x14ac:dyDescent="0.2">
      <c r="A890" s="29"/>
      <c r="B890" s="52"/>
      <c r="C890" s="157"/>
      <c r="D890" s="79" t="str">
        <f t="shared" si="274"/>
        <v>O</v>
      </c>
      <c r="E890" s="24"/>
      <c r="F890" s="155"/>
      <c r="G890" s="184"/>
      <c r="H890" s="39"/>
      <c r="I890" s="39"/>
      <c r="J890" s="24"/>
      <c r="K890" s="39"/>
      <c r="L890" s="38">
        <f t="shared" si="275"/>
        <v>0</v>
      </c>
      <c r="M890" s="38">
        <f t="shared" si="276"/>
        <v>0</v>
      </c>
      <c r="N890" s="38"/>
      <c r="O890" s="38"/>
      <c r="P890" s="38"/>
      <c r="Q890" s="38"/>
      <c r="R890" s="39"/>
      <c r="S890" s="39"/>
      <c r="T890" s="39"/>
    </row>
    <row r="891" spans="1:21" ht="9.75" customHeight="1" x14ac:dyDescent="0.2">
      <c r="A891" s="29"/>
      <c r="B891" s="52"/>
      <c r="C891" s="157"/>
      <c r="D891" s="79" t="str">
        <f t="shared" si="274"/>
        <v>O</v>
      </c>
      <c r="E891" s="24"/>
      <c r="F891" s="155"/>
      <c r="G891" s="184"/>
      <c r="H891" s="39"/>
      <c r="I891" s="39"/>
      <c r="J891" s="24"/>
      <c r="K891" s="39"/>
      <c r="L891" s="38">
        <f t="shared" si="275"/>
        <v>0</v>
      </c>
      <c r="M891" s="38">
        <f t="shared" si="276"/>
        <v>0</v>
      </c>
      <c r="N891" s="38"/>
      <c r="O891" s="38"/>
      <c r="P891" s="38"/>
      <c r="Q891" s="38"/>
      <c r="R891" s="39"/>
      <c r="S891" s="39"/>
      <c r="T891" s="39"/>
    </row>
    <row r="892" spans="1:21" ht="9.75" customHeight="1" x14ac:dyDescent="0.2">
      <c r="A892" s="29"/>
      <c r="B892" s="52"/>
      <c r="C892" s="157"/>
      <c r="D892" s="79" t="str">
        <f t="shared" si="274"/>
        <v>O</v>
      </c>
      <c r="E892" s="24"/>
      <c r="F892" s="155"/>
      <c r="G892" s="184"/>
      <c r="H892" s="39"/>
      <c r="I892" s="39"/>
      <c r="J892" s="24"/>
      <c r="K892" s="39"/>
      <c r="L892" s="38">
        <f t="shared" si="275"/>
        <v>0</v>
      </c>
      <c r="M892" s="38">
        <f t="shared" si="276"/>
        <v>0</v>
      </c>
      <c r="N892" s="38"/>
      <c r="O892" s="38"/>
      <c r="P892" s="38"/>
      <c r="Q892" s="38"/>
      <c r="R892" s="39"/>
      <c r="S892" s="39"/>
      <c r="T892" s="39"/>
    </row>
    <row r="893" spans="1:21" ht="9.75" customHeight="1" x14ac:dyDescent="0.2">
      <c r="A893" s="29"/>
      <c r="B893" s="52"/>
      <c r="C893" s="157"/>
      <c r="D893" s="79" t="str">
        <f t="shared" si="274"/>
        <v>O</v>
      </c>
      <c r="E893" s="24"/>
      <c r="F893" s="155"/>
      <c r="G893" s="184"/>
      <c r="H893" s="39"/>
      <c r="I893" s="39"/>
      <c r="J893" s="24"/>
      <c r="K893" s="39"/>
      <c r="L893" s="38">
        <f t="shared" si="275"/>
        <v>0</v>
      </c>
      <c r="M893" s="38">
        <f t="shared" si="276"/>
        <v>0</v>
      </c>
      <c r="N893" s="38"/>
      <c r="O893" s="38"/>
      <c r="P893" s="38"/>
      <c r="Q893" s="38"/>
      <c r="R893" s="39"/>
      <c r="S893" s="39"/>
      <c r="T893" s="39"/>
    </row>
    <row r="894" spans="1:21" ht="9.75" customHeight="1" x14ac:dyDescent="0.2">
      <c r="A894" s="29"/>
      <c r="B894" s="52"/>
      <c r="C894" s="157"/>
      <c r="D894" s="79" t="str">
        <f t="shared" si="274"/>
        <v>O</v>
      </c>
      <c r="E894" s="24"/>
      <c r="F894" s="155"/>
      <c r="G894" s="184"/>
      <c r="H894" s="39"/>
      <c r="I894" s="39"/>
      <c r="J894" s="24"/>
      <c r="K894" s="39"/>
      <c r="L894" s="38">
        <f t="shared" si="275"/>
        <v>0</v>
      </c>
      <c r="M894" s="38">
        <f t="shared" si="276"/>
        <v>0</v>
      </c>
      <c r="N894" s="38"/>
      <c r="O894" s="38"/>
      <c r="P894" s="38"/>
      <c r="Q894" s="38"/>
      <c r="R894" s="39"/>
      <c r="S894" s="39"/>
      <c r="T894" s="39"/>
    </row>
    <row r="895" spans="1:21" ht="9.75" customHeight="1" x14ac:dyDescent="0.2">
      <c r="A895" s="29"/>
      <c r="B895" s="52"/>
      <c r="C895" s="157"/>
      <c r="D895" s="79" t="str">
        <f t="shared" si="274"/>
        <v>O</v>
      </c>
      <c r="E895" s="24"/>
      <c r="F895" s="155"/>
      <c r="G895" s="184"/>
      <c r="H895" s="39"/>
      <c r="I895" s="39"/>
      <c r="J895" s="24"/>
      <c r="K895" s="39"/>
      <c r="L895" s="38">
        <f t="shared" si="275"/>
        <v>0</v>
      </c>
      <c r="M895" s="38">
        <f t="shared" si="276"/>
        <v>0</v>
      </c>
      <c r="N895" s="38"/>
      <c r="O895" s="38"/>
      <c r="P895" s="38"/>
      <c r="Q895" s="38"/>
      <c r="R895" s="39"/>
      <c r="S895" s="39"/>
      <c r="T895" s="39"/>
    </row>
    <row r="896" spans="1:21" ht="9.75" customHeight="1" x14ac:dyDescent="0.2">
      <c r="A896" s="29"/>
      <c r="B896" s="52"/>
      <c r="C896" s="157"/>
      <c r="D896" s="79" t="str">
        <f t="shared" si="274"/>
        <v>O</v>
      </c>
      <c r="E896" s="24"/>
      <c r="F896" s="155"/>
      <c r="G896" s="184"/>
      <c r="H896" s="39"/>
      <c r="I896" s="39"/>
      <c r="J896" s="24"/>
      <c r="K896" s="39"/>
      <c r="L896" s="38">
        <f t="shared" si="275"/>
        <v>0</v>
      </c>
      <c r="M896" s="38">
        <f t="shared" si="276"/>
        <v>0</v>
      </c>
      <c r="N896" s="38"/>
      <c r="O896" s="38"/>
      <c r="P896" s="38"/>
      <c r="Q896" s="38"/>
      <c r="R896" s="39"/>
      <c r="S896" s="39"/>
      <c r="T896" s="39"/>
      <c r="U896" s="267" t="str">
        <f>U846</f>
        <v xml:space="preserve"> </v>
      </c>
    </row>
    <row r="897" spans="1:24" ht="9.75" customHeight="1" x14ac:dyDescent="0.2">
      <c r="A897" s="30"/>
      <c r="B897" s="53"/>
      <c r="C897" s="158"/>
      <c r="D897" s="80" t="str">
        <f t="shared" si="274"/>
        <v>O</v>
      </c>
      <c r="E897" s="25"/>
      <c r="F897" s="155"/>
      <c r="G897" s="184"/>
      <c r="H897" s="40"/>
      <c r="I897" s="39"/>
      <c r="J897" s="25"/>
      <c r="K897" s="40"/>
      <c r="L897" s="38">
        <f t="shared" si="275"/>
        <v>0</v>
      </c>
      <c r="M897" s="38">
        <f t="shared" si="276"/>
        <v>0</v>
      </c>
      <c r="N897" s="38"/>
      <c r="O897" s="38"/>
      <c r="P897" s="38"/>
      <c r="Q897" s="38"/>
      <c r="R897" s="40"/>
      <c r="S897" s="40"/>
      <c r="T897" s="40"/>
      <c r="U897" s="267"/>
    </row>
    <row r="898" spans="1:24" ht="9.75" customHeight="1" x14ac:dyDescent="0.2">
      <c r="A898" s="188" t="str">
        <f>IF(A848&lt;&gt;"",A848,"")</f>
        <v/>
      </c>
      <c r="B898" s="125"/>
      <c r="C898" s="125"/>
      <c r="D898" s="125"/>
      <c r="E898" s="125"/>
      <c r="F898" s="129"/>
      <c r="G898" s="129" t="str">
        <f>G848</f>
        <v>Summe</v>
      </c>
      <c r="H898" s="129"/>
      <c r="I898" s="130"/>
      <c r="J898" s="20" t="str">
        <f>J848</f>
        <v xml:space="preserve"> Summe</v>
      </c>
      <c r="K898" s="41">
        <f t="shared" ref="K898:T898" si="277">SUM(K870:K897)</f>
        <v>0</v>
      </c>
      <c r="L898" s="41">
        <f t="shared" si="277"/>
        <v>0</v>
      </c>
      <c r="M898" s="41">
        <f t="shared" si="277"/>
        <v>0</v>
      </c>
      <c r="N898" s="41">
        <f t="shared" si="277"/>
        <v>0</v>
      </c>
      <c r="O898" s="41">
        <f t="shared" si="277"/>
        <v>0</v>
      </c>
      <c r="P898" s="41">
        <f t="shared" si="277"/>
        <v>0</v>
      </c>
      <c r="Q898" s="41">
        <f t="shared" si="277"/>
        <v>0</v>
      </c>
      <c r="R898" s="41">
        <f t="shared" si="277"/>
        <v>0</v>
      </c>
      <c r="S898" s="41">
        <f t="shared" si="277"/>
        <v>0</v>
      </c>
      <c r="T898" s="41">
        <f t="shared" si="277"/>
        <v>0</v>
      </c>
      <c r="U898" s="267"/>
    </row>
    <row r="899" spans="1:24" ht="9.75" customHeight="1" x14ac:dyDescent="0.2">
      <c r="A899" s="9"/>
      <c r="B899" s="9"/>
      <c r="C899" s="9"/>
      <c r="D899" s="9"/>
      <c r="E899" s="8"/>
      <c r="F899" s="131"/>
      <c r="G899" s="131" t="str">
        <f>G849</f>
        <v>Gemeinkosten 25% pauschal</v>
      </c>
      <c r="H899" s="131"/>
      <c r="I899" s="132"/>
      <c r="J899" s="20" t="str">
        <f>J849</f>
        <v xml:space="preserve"> Gemeinkosten 25% pauschal</v>
      </c>
      <c r="K899" s="42"/>
      <c r="L899" s="41">
        <f>ROUNDDOWN(L898*$Y$6,2)</f>
        <v>0</v>
      </c>
      <c r="M899" s="42"/>
      <c r="N899" s="42"/>
      <c r="O899" s="42"/>
      <c r="P899" s="42"/>
      <c r="Q899" s="42"/>
      <c r="R899" s="42"/>
      <c r="S899" s="42"/>
      <c r="T899" s="42"/>
      <c r="U899" s="267"/>
    </row>
    <row r="900" spans="1:24" ht="9.75" customHeight="1" x14ac:dyDescent="0.2">
      <c r="A900" s="128" t="str">
        <f>A850</f>
        <v>Bitte verwenden Sie für jedes Jahr ein extra Blatt.</v>
      </c>
      <c r="B900" s="7"/>
      <c r="C900" s="7"/>
      <c r="D900" s="7"/>
      <c r="E900" s="8"/>
      <c r="F900" s="131"/>
      <c r="G900" s="131" t="str">
        <f>G850</f>
        <v>GESAMTKOSTEN</v>
      </c>
      <c r="H900" s="131"/>
      <c r="I900" s="132"/>
      <c r="J900" s="20" t="str">
        <f>J850</f>
        <v xml:space="preserve"> GESAMTKOSTEN</v>
      </c>
      <c r="K900" s="41">
        <f>K898</f>
        <v>0</v>
      </c>
      <c r="L900" s="41">
        <f>L898+L899</f>
        <v>0</v>
      </c>
      <c r="M900" s="41"/>
      <c r="N900" s="41">
        <f t="shared" ref="N900:T900" si="278">N898</f>
        <v>0</v>
      </c>
      <c r="O900" s="41">
        <f t="shared" si="278"/>
        <v>0</v>
      </c>
      <c r="P900" s="41">
        <f t="shared" si="278"/>
        <v>0</v>
      </c>
      <c r="Q900" s="41">
        <f t="shared" si="278"/>
        <v>0</v>
      </c>
      <c r="R900" s="41">
        <f t="shared" si="278"/>
        <v>0</v>
      </c>
      <c r="S900" s="41">
        <f t="shared" si="278"/>
        <v>0</v>
      </c>
      <c r="T900" s="41">
        <f t="shared" si="278"/>
        <v>0</v>
      </c>
      <c r="U900" s="267"/>
    </row>
    <row r="901" spans="1:24" ht="9.75" customHeight="1" x14ac:dyDescent="0.2">
      <c r="A901" s="7"/>
      <c r="B901" s="7"/>
      <c r="C901" s="7"/>
      <c r="D901" s="7"/>
      <c r="E901" s="8"/>
      <c r="F901" s="8"/>
      <c r="G901" s="8"/>
      <c r="H901" s="8"/>
      <c r="I901" s="8"/>
      <c r="J901" s="21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V901" s="34"/>
      <c r="W901" s="34"/>
      <c r="X901" s="34"/>
    </row>
    <row r="902" spans="1:24" ht="9.75" customHeight="1" x14ac:dyDescent="0.2">
      <c r="A902" s="127" t="str">
        <f>A852</f>
        <v>Arbeits-, Zeit- und Ausgabenplan (Durchführbarkeitsstudien)</v>
      </c>
      <c r="B902" s="7"/>
      <c r="C902" s="7"/>
      <c r="D902" s="7"/>
      <c r="E902" s="8"/>
      <c r="F902" s="8"/>
      <c r="G902" s="8"/>
      <c r="H902" s="8"/>
      <c r="I902" s="8"/>
      <c r="J902" s="8"/>
      <c r="K902" s="255" t="str">
        <f>K852</f>
        <v>BN: ______________________</v>
      </c>
      <c r="L902" s="255"/>
      <c r="M902" s="255"/>
      <c r="N902" s="255"/>
      <c r="O902" s="255"/>
      <c r="P902" s="255"/>
      <c r="Q902" s="255"/>
      <c r="R902" s="255"/>
      <c r="S902" s="255"/>
      <c r="T902" s="255"/>
    </row>
    <row r="903" spans="1:24" ht="9.75" customHeight="1" x14ac:dyDescent="0.2">
      <c r="A903" s="7"/>
      <c r="B903" s="7"/>
      <c r="C903" s="7"/>
      <c r="D903" s="7"/>
      <c r="E903" s="124"/>
      <c r="F903" s="8"/>
      <c r="G903" s="8"/>
      <c r="H903" s="8"/>
      <c r="I903" s="8"/>
      <c r="J903" s="8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</row>
    <row r="904" spans="1:24" ht="9.75" customHeight="1" x14ac:dyDescent="0.2">
      <c r="A904" s="9"/>
      <c r="B904" s="9"/>
      <c r="C904" s="9"/>
      <c r="D904" s="9"/>
      <c r="E904" s="124"/>
      <c r="F904" s="8" t="str">
        <f>F854</f>
        <v/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</row>
    <row r="905" spans="1:24" ht="9.75" customHeight="1" x14ac:dyDescent="0.2">
      <c r="A905" s="253" t="str">
        <f>A855</f>
        <v>Jahr</v>
      </c>
      <c r="B905" s="254"/>
      <c r="C905" s="46"/>
      <c r="D905" s="13" t="b">
        <f>IF(OR(VALUE(ROW(L950))&lt;&gt;(T906*50),VALUE(COLUMN(T950))&lt;&gt;IF(ISBLANK($V$72),IF(ISBLANK($V$72),IF(AND($Y$4=1,$Y$5="ja"),20-$AA$72,20-LOOKUP($Y$4,$W$17:$Z$17,$W$72:$Z$72)),20),20)),FALSE,TRUE)</f>
        <v>1</v>
      </c>
      <c r="E905" s="124" t="str">
        <f>IF(E855="","",E855)</f>
        <v>Spalte 5: maximal 143 produktive h/Monat je Vollzeitbeschäftigten</v>
      </c>
      <c r="G905" s="8"/>
      <c r="I905" s="8"/>
      <c r="J905" s="8"/>
      <c r="K905" s="8"/>
      <c r="L905" s="21"/>
      <c r="M905" s="21"/>
      <c r="N905" s="21"/>
      <c r="O905" s="21"/>
      <c r="P905" s="21"/>
      <c r="Q905" s="21"/>
      <c r="R905" s="8"/>
      <c r="S905" s="8"/>
      <c r="T905" s="10" t="str">
        <f>T855</f>
        <v xml:space="preserve"> Blatt</v>
      </c>
    </row>
    <row r="906" spans="1:24" ht="9.75" customHeight="1" x14ac:dyDescent="0.2">
      <c r="A906" s="251">
        <f>A856</f>
        <v>0</v>
      </c>
      <c r="B906" s="252"/>
      <c r="C906" s="57"/>
      <c r="D906" s="57" t="b">
        <f>IF($Y$3="",IF(COUNTBLANK(C920:C947)=COUNTA(D920:D947),TRUE,FALSE),IF((COUNTIF(D920:D947,"E")+COUNTIF(D920:D947,"I"))=(COUNTA(D920:D947)-COUNTBLANK(D920:D947)),TRUE,FALSE))</f>
        <v>1</v>
      </c>
      <c r="E906" s="124" t="str">
        <f>IF(E856="","",E856)</f>
        <v>Basis Spalte 6: qualifikationsabhängige Stundensätze (siehe www.tbi-mv.de)</v>
      </c>
      <c r="G906" s="8"/>
      <c r="I906" s="8"/>
      <c r="J906" s="8"/>
      <c r="K906" s="8"/>
      <c r="T906" s="11">
        <f>T856+1</f>
        <v>19</v>
      </c>
    </row>
    <row r="907" spans="1:24" ht="9.75" customHeight="1" x14ac:dyDescent="0.2">
      <c r="A907" s="163">
        <f>IF(A906="",0,IF(ISERROR(A957),1,A957+1))</f>
        <v>2</v>
      </c>
      <c r="B907" s="12"/>
      <c r="C907" s="12"/>
      <c r="D907" s="13" t="b">
        <f>IF(COUNTA(L920:L947)=28,TRUE,FALSE)</f>
        <v>1</v>
      </c>
      <c r="E907" s="244" t="str">
        <f>IF(AND(D905,D906,D907),"","FEHLER-verursachende Bearbeitung der AZA-Vorlage")</f>
        <v/>
      </c>
      <c r="F907" s="244"/>
      <c r="G907" s="244"/>
      <c r="H907" s="244"/>
      <c r="I907" s="244"/>
      <c r="J907" s="244"/>
      <c r="K907" s="244"/>
      <c r="L907" s="244"/>
      <c r="M907" s="8"/>
      <c r="N907" s="8"/>
      <c r="O907" s="8"/>
      <c r="P907" s="8"/>
      <c r="Q907" s="8"/>
      <c r="R907" s="8"/>
      <c r="S907" s="8"/>
      <c r="T907" s="8"/>
    </row>
    <row r="908" spans="1:24" ht="9.75" customHeight="1" x14ac:dyDescent="0.2">
      <c r="A908" s="12"/>
      <c r="B908" s="12"/>
      <c r="C908" s="12"/>
      <c r="D908" s="12"/>
      <c r="E908" s="244"/>
      <c r="F908" s="244"/>
      <c r="G908" s="244"/>
      <c r="H908" s="244"/>
      <c r="I908" s="244"/>
      <c r="J908" s="244"/>
      <c r="K908" s="244"/>
      <c r="L908" s="244"/>
      <c r="M908" s="8"/>
      <c r="N908" s="8"/>
      <c r="O908" s="8"/>
      <c r="P908" s="8"/>
      <c r="Q908" s="8"/>
      <c r="R908" s="8"/>
      <c r="S908" s="8"/>
      <c r="T908" s="8"/>
    </row>
    <row r="909" spans="1:24" ht="9.75" customHeight="1" x14ac:dyDescent="0.2">
      <c r="B909" s="13" t="str">
        <f>IF(B859="","",B859)</f>
        <v/>
      </c>
      <c r="C909" s="9" t="str">
        <f>IF(C859="","",C859)</f>
        <v/>
      </c>
      <c r="D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</row>
    <row r="910" spans="1:24" ht="9.75" customHeight="1" x14ac:dyDescent="0.2">
      <c r="A910" s="13"/>
      <c r="B910" s="13"/>
      <c r="C910" s="13"/>
      <c r="D910" s="13"/>
      <c r="E910" s="211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</row>
    <row r="911" spans="1:24" ht="9.75" customHeight="1" x14ac:dyDescent="0.2">
      <c r="A911" s="48" t="str">
        <f>A861</f>
        <v/>
      </c>
      <c r="B911" s="48" t="str">
        <f>B861</f>
        <v/>
      </c>
      <c r="C911" s="245" t="str">
        <f>C861</f>
        <v>FuE-Kategorie</v>
      </c>
      <c r="D911" s="245"/>
      <c r="E911" s="48" t="str">
        <f t="shared" ref="E911:F919" si="279">E861</f>
        <v/>
      </c>
      <c r="F911" s="239" t="str">
        <f t="shared" si="279"/>
        <v>Personal</v>
      </c>
      <c r="G911" s="239"/>
      <c r="H911" s="239"/>
      <c r="I911" s="239"/>
      <c r="J911" s="48" t="str">
        <f>J861</f>
        <v/>
      </c>
      <c r="K911" s="248" t="str">
        <f>K861</f>
        <v xml:space="preserve">Ausgabengruppe </v>
      </c>
      <c r="L911" s="249"/>
      <c r="M911" s="249"/>
      <c r="N911" s="249"/>
      <c r="O911" s="249"/>
      <c r="P911" s="249"/>
      <c r="Q911" s="249"/>
      <c r="R911" s="249"/>
      <c r="S911" s="249"/>
      <c r="T911" s="250"/>
    </row>
    <row r="912" spans="1:24" ht="9.75" customHeight="1" x14ac:dyDescent="0.2">
      <c r="A912" s="26" t="str">
        <f t="shared" ref="A912:B919" si="280">A862</f>
        <v/>
      </c>
      <c r="B912" s="26" t="str">
        <f t="shared" si="280"/>
        <v/>
      </c>
      <c r="C912" s="246"/>
      <c r="D912" s="246"/>
      <c r="E912" s="26" t="str">
        <f t="shared" si="279"/>
        <v/>
      </c>
      <c r="F912" s="240" t="str">
        <f t="shared" si="279"/>
        <v/>
      </c>
      <c r="G912" s="241"/>
      <c r="H912" s="15" t="str">
        <f>H862</f>
        <v/>
      </c>
      <c r="I912" s="15" t="str">
        <f>I862</f>
        <v/>
      </c>
      <c r="J912" s="26" t="str">
        <f>J862</f>
        <v/>
      </c>
      <c r="K912" s="15" t="str">
        <f>K862</f>
        <v/>
      </c>
      <c r="L912" s="15" t="str">
        <f t="shared" ref="L912:T912" si="281">L862</f>
        <v/>
      </c>
      <c r="M912" s="15" t="str">
        <f t="shared" si="281"/>
        <v/>
      </c>
      <c r="N912" s="15" t="str">
        <f t="shared" si="281"/>
        <v/>
      </c>
      <c r="O912" s="15" t="str">
        <f t="shared" si="281"/>
        <v/>
      </c>
      <c r="P912" s="15" t="str">
        <f t="shared" si="281"/>
        <v/>
      </c>
      <c r="Q912" s="15" t="str">
        <f t="shared" si="281"/>
        <v/>
      </c>
      <c r="R912" s="15" t="str">
        <f t="shared" si="281"/>
        <v/>
      </c>
      <c r="S912" s="15" t="str">
        <f t="shared" si="281"/>
        <v/>
      </c>
      <c r="T912" s="15" t="str">
        <f t="shared" si="281"/>
        <v/>
      </c>
    </row>
    <row r="913" spans="1:20" ht="9.75" customHeight="1" x14ac:dyDescent="0.2">
      <c r="A913" s="26" t="str">
        <f t="shared" si="280"/>
        <v/>
      </c>
      <c r="B913" s="26" t="str">
        <f t="shared" si="280"/>
        <v/>
      </c>
      <c r="C913" s="246"/>
      <c r="D913" s="246"/>
      <c r="E913" s="26" t="str">
        <f t="shared" si="279"/>
        <v>Jahresprogramm in</v>
      </c>
      <c r="F913" s="242" t="str">
        <f t="shared" si="279"/>
        <v>Zahl und</v>
      </c>
      <c r="G913" s="243"/>
      <c r="H913" s="26" t="str">
        <f t="shared" ref="H913:T913" si="282">H863</f>
        <v>Stunden</v>
      </c>
      <c r="I913" s="26" t="str">
        <f t="shared" si="282"/>
        <v>Stunden-</v>
      </c>
      <c r="J913" s="26" t="str">
        <f t="shared" si="282"/>
        <v/>
      </c>
      <c r="K913" s="26" t="str">
        <f t="shared" si="282"/>
        <v/>
      </c>
      <c r="L913" s="172" t="str">
        <f t="shared" si="282"/>
        <v>Personal</v>
      </c>
      <c r="M913" s="26" t="str">
        <f t="shared" si="282"/>
        <v>Gemein-</v>
      </c>
      <c r="N913" s="26" t="str">
        <f t="shared" si="282"/>
        <v/>
      </c>
      <c r="O913" s="26" t="str">
        <f t="shared" si="282"/>
        <v/>
      </c>
      <c r="P913" s="26" t="str">
        <f t="shared" si="282"/>
        <v/>
      </c>
      <c r="Q913" s="26" t="str">
        <f t="shared" si="282"/>
        <v/>
      </c>
      <c r="R913" s="26" t="str">
        <f t="shared" si="282"/>
        <v/>
      </c>
      <c r="S913" s="26" t="str">
        <f t="shared" si="282"/>
        <v/>
      </c>
      <c r="T913" s="26" t="str">
        <f t="shared" si="282"/>
        <v>externe</v>
      </c>
    </row>
    <row r="914" spans="1:20" ht="9.75" customHeight="1" x14ac:dyDescent="0.2">
      <c r="A914" s="26" t="str">
        <f t="shared" si="280"/>
        <v>Lfd.</v>
      </c>
      <c r="B914" s="26" t="str">
        <f t="shared" si="280"/>
        <v>Arbeiten</v>
      </c>
      <c r="C914" s="246"/>
      <c r="D914" s="246"/>
      <c r="E914" s="26" t="str">
        <f t="shared" si="279"/>
        <v>Projektabschnitten</v>
      </c>
      <c r="F914" s="242" t="str">
        <f t="shared" si="279"/>
        <v>Qualifika-</v>
      </c>
      <c r="G914" s="243"/>
      <c r="H914" s="26" t="str">
        <f t="shared" ref="H914:T914" si="283">H864</f>
        <v>Gesamt</v>
      </c>
      <c r="I914" s="26" t="str">
        <f t="shared" si="283"/>
        <v>sätze</v>
      </c>
      <c r="J914" s="26" t="str">
        <f t="shared" si="283"/>
        <v/>
      </c>
      <c r="K914" s="26" t="str">
        <f t="shared" si="283"/>
        <v/>
      </c>
      <c r="L914" s="26" t="str">
        <f t="shared" si="283"/>
        <v>Sp. 5x6</v>
      </c>
      <c r="M914" s="26" t="str">
        <f t="shared" si="283"/>
        <v>kosten</v>
      </c>
      <c r="N914" s="26" t="str">
        <f t="shared" si="283"/>
        <v/>
      </c>
      <c r="O914" s="26" t="str">
        <f t="shared" si="283"/>
        <v/>
      </c>
      <c r="P914" s="26" t="str">
        <f t="shared" si="283"/>
        <v/>
      </c>
      <c r="Q914" s="26" t="str">
        <f t="shared" si="283"/>
        <v/>
      </c>
      <c r="R914" s="26" t="str">
        <f t="shared" si="283"/>
        <v/>
      </c>
      <c r="S914" s="26" t="str">
        <f t="shared" si="283"/>
        <v/>
      </c>
      <c r="T914" s="26" t="str">
        <f t="shared" si="283"/>
        <v>Studien-</v>
      </c>
    </row>
    <row r="915" spans="1:20" ht="9.75" customHeight="1" x14ac:dyDescent="0.2">
      <c r="A915" s="26" t="str">
        <f t="shared" si="280"/>
        <v>Nr.</v>
      </c>
      <c r="B915" s="26" t="str">
        <f t="shared" si="280"/>
        <v>von/bis</v>
      </c>
      <c r="C915" s="246"/>
      <c r="D915" s="246"/>
      <c r="E915" s="26" t="str">
        <f t="shared" si="279"/>
        <v>im Kalenderjahr</v>
      </c>
      <c r="F915" s="242" t="str">
        <f t="shared" si="279"/>
        <v>tion</v>
      </c>
      <c r="G915" s="243"/>
      <c r="H915" s="26" t="str">
        <f t="shared" ref="H915:T915" si="284">H865</f>
        <v/>
      </c>
      <c r="I915" s="26" t="str">
        <f t="shared" si="284"/>
        <v/>
      </c>
      <c r="J915" s="26" t="str">
        <f t="shared" si="284"/>
        <v/>
      </c>
      <c r="K915" s="26" t="str">
        <f t="shared" si="284"/>
        <v/>
      </c>
      <c r="L915" s="26" t="str">
        <f t="shared" si="284"/>
        <v/>
      </c>
      <c r="M915" s="26" t="str">
        <f t="shared" si="284"/>
        <v/>
      </c>
      <c r="N915" s="26" t="str">
        <f t="shared" si="284"/>
        <v/>
      </c>
      <c r="O915" s="26" t="str">
        <f t="shared" si="284"/>
        <v/>
      </c>
      <c r="P915" s="26" t="str">
        <f t="shared" si="284"/>
        <v/>
      </c>
      <c r="Q915" s="26" t="str">
        <f t="shared" si="284"/>
        <v/>
      </c>
      <c r="R915" s="26" t="str">
        <f t="shared" si="284"/>
        <v/>
      </c>
      <c r="S915" s="26" t="str">
        <f t="shared" si="284"/>
        <v/>
      </c>
      <c r="T915" s="26" t="str">
        <f t="shared" si="284"/>
        <v>kosten</v>
      </c>
    </row>
    <row r="916" spans="1:20" ht="9.75" customHeight="1" x14ac:dyDescent="0.2">
      <c r="A916" s="26" t="str">
        <f t="shared" si="280"/>
        <v/>
      </c>
      <c r="B916" s="26" t="str">
        <f t="shared" si="280"/>
        <v/>
      </c>
      <c r="C916" s="246"/>
      <c r="D916" s="246"/>
      <c r="E916" s="26" t="str">
        <f t="shared" si="279"/>
        <v/>
      </c>
      <c r="F916" s="242" t="str">
        <f t="shared" si="279"/>
        <v/>
      </c>
      <c r="G916" s="243"/>
      <c r="H916" s="26" t="str">
        <f t="shared" ref="H916:T916" si="285">H866</f>
        <v/>
      </c>
      <c r="I916" s="26" t="str">
        <f t="shared" si="285"/>
        <v/>
      </c>
      <c r="J916" s="26" t="str">
        <f t="shared" si="285"/>
        <v/>
      </c>
      <c r="K916" s="26" t="str">
        <f t="shared" si="285"/>
        <v/>
      </c>
      <c r="L916" s="26" t="str">
        <f t="shared" si="285"/>
        <v/>
      </c>
      <c r="M916" s="26" t="str">
        <f t="shared" si="285"/>
        <v/>
      </c>
      <c r="N916" s="26" t="str">
        <f t="shared" si="285"/>
        <v/>
      </c>
      <c r="O916" s="26" t="str">
        <f t="shared" si="285"/>
        <v/>
      </c>
      <c r="P916" s="26" t="str">
        <f t="shared" si="285"/>
        <v/>
      </c>
      <c r="Q916" s="26" t="str">
        <f t="shared" si="285"/>
        <v/>
      </c>
      <c r="R916" s="26" t="str">
        <f t="shared" si="285"/>
        <v/>
      </c>
      <c r="S916" s="26" t="str">
        <f t="shared" si="285"/>
        <v/>
      </c>
      <c r="T916" s="26" t="str">
        <f t="shared" si="285"/>
        <v>(lt. Spalte 3)</v>
      </c>
    </row>
    <row r="917" spans="1:20" ht="9.75" customHeight="1" x14ac:dyDescent="0.2">
      <c r="A917" s="26" t="str">
        <f t="shared" si="280"/>
        <v/>
      </c>
      <c r="B917" s="26" t="str">
        <f t="shared" si="280"/>
        <v/>
      </c>
      <c r="C917" s="246"/>
      <c r="D917" s="246"/>
      <c r="E917" s="26" t="str">
        <f t="shared" si="279"/>
        <v/>
      </c>
      <c r="F917" s="173" t="str">
        <f>IF(AND(COUNTA(H920:H947),COUNTA(I920:I947)),IF(L948=0,"Hier die Anzahl eintagen!",""),"")</f>
        <v/>
      </c>
      <c r="G917" s="174"/>
      <c r="H917" s="26"/>
      <c r="I917" s="26" t="str">
        <f t="shared" ref="I917:T917" si="286">I867</f>
        <v/>
      </c>
      <c r="J917" s="26" t="str">
        <f t="shared" si="286"/>
        <v/>
      </c>
      <c r="K917" s="26" t="str">
        <f t="shared" si="286"/>
        <v/>
      </c>
      <c r="L917" s="26" t="str">
        <f t="shared" si="286"/>
        <v/>
      </c>
      <c r="M917" s="26" t="str">
        <f t="shared" si="286"/>
        <v/>
      </c>
      <c r="N917" s="26" t="str">
        <f t="shared" si="286"/>
        <v/>
      </c>
      <c r="O917" s="26" t="str">
        <f t="shared" si="286"/>
        <v/>
      </c>
      <c r="P917" s="26" t="str">
        <f t="shared" si="286"/>
        <v/>
      </c>
      <c r="Q917" s="26" t="str">
        <f t="shared" si="286"/>
        <v/>
      </c>
      <c r="R917" s="26" t="str">
        <f t="shared" si="286"/>
        <v/>
      </c>
      <c r="S917" s="26" t="str">
        <f t="shared" si="286"/>
        <v/>
      </c>
      <c r="T917" s="26" t="str">
        <f t="shared" si="286"/>
        <v/>
      </c>
    </row>
    <row r="918" spans="1:20" ht="9.75" customHeight="1" x14ac:dyDescent="0.2">
      <c r="A918" s="27" t="str">
        <f t="shared" si="280"/>
        <v/>
      </c>
      <c r="B918" s="27" t="str">
        <f t="shared" si="280"/>
        <v/>
      </c>
      <c r="C918" s="247"/>
      <c r="D918" s="247"/>
      <c r="E918" s="27" t="str">
        <f t="shared" si="279"/>
        <v/>
      </c>
      <c r="F918" s="176"/>
      <c r="G918" s="177" t="str">
        <f>G868</f>
        <v/>
      </c>
      <c r="H918" s="27" t="str">
        <f t="shared" ref="H918:T918" si="287">H868</f>
        <v/>
      </c>
      <c r="I918" s="27" t="str">
        <f t="shared" si="287"/>
        <v>€</v>
      </c>
      <c r="J918" s="27" t="str">
        <f t="shared" si="287"/>
        <v/>
      </c>
      <c r="K918" s="27" t="str">
        <f t="shared" si="287"/>
        <v>€</v>
      </c>
      <c r="L918" s="27" t="str">
        <f t="shared" si="287"/>
        <v>€</v>
      </c>
      <c r="M918" s="27" t="str">
        <f t="shared" si="287"/>
        <v>€</v>
      </c>
      <c r="N918" s="27" t="str">
        <f t="shared" si="287"/>
        <v>€</v>
      </c>
      <c r="O918" s="27" t="str">
        <f t="shared" si="287"/>
        <v>€</v>
      </c>
      <c r="P918" s="27" t="str">
        <f t="shared" si="287"/>
        <v>€</v>
      </c>
      <c r="Q918" s="27" t="str">
        <f t="shared" si="287"/>
        <v>€</v>
      </c>
      <c r="R918" s="27" t="str">
        <f t="shared" si="287"/>
        <v>€</v>
      </c>
      <c r="S918" s="27" t="str">
        <f t="shared" si="287"/>
        <v>€</v>
      </c>
      <c r="T918" s="27" t="str">
        <f t="shared" si="287"/>
        <v>€</v>
      </c>
    </row>
    <row r="919" spans="1:20" ht="9.75" customHeight="1" x14ac:dyDescent="0.2">
      <c r="A919" s="18">
        <f t="shared" si="280"/>
        <v>1</v>
      </c>
      <c r="B919" s="18">
        <f t="shared" si="280"/>
        <v>2</v>
      </c>
      <c r="C919" s="235" t="str">
        <f>C869</f>
        <v/>
      </c>
      <c r="D919" s="235"/>
      <c r="E919" s="18">
        <f t="shared" si="279"/>
        <v>3</v>
      </c>
      <c r="F919" s="236">
        <f t="shared" si="279"/>
        <v>4</v>
      </c>
      <c r="G919" s="237"/>
      <c r="H919" s="18">
        <f t="shared" ref="H919:T919" si="288">H869</f>
        <v>5</v>
      </c>
      <c r="I919" s="18">
        <f t="shared" si="288"/>
        <v>6</v>
      </c>
      <c r="J919" s="18" t="str">
        <f t="shared" si="288"/>
        <v/>
      </c>
      <c r="K919" s="18" t="str">
        <f t="shared" si="288"/>
        <v/>
      </c>
      <c r="L919" s="18">
        <f t="shared" si="288"/>
        <v>7</v>
      </c>
      <c r="M919" s="18" t="str">
        <f t="shared" si="288"/>
        <v/>
      </c>
      <c r="N919" s="18" t="str">
        <f t="shared" si="288"/>
        <v/>
      </c>
      <c r="O919" s="18" t="str">
        <f t="shared" si="288"/>
        <v/>
      </c>
      <c r="P919" s="18" t="str">
        <f t="shared" si="288"/>
        <v/>
      </c>
      <c r="Q919" s="18" t="str">
        <f t="shared" si="288"/>
        <v/>
      </c>
      <c r="R919" s="18" t="str">
        <f t="shared" si="288"/>
        <v/>
      </c>
      <c r="S919" s="18" t="str">
        <f t="shared" si="288"/>
        <v/>
      </c>
      <c r="T919" s="18">
        <f t="shared" si="288"/>
        <v>8</v>
      </c>
    </row>
    <row r="920" spans="1:20" ht="9.75" customHeight="1" x14ac:dyDescent="0.2">
      <c r="A920" s="28"/>
      <c r="B920" s="51"/>
      <c r="C920" s="156"/>
      <c r="D920" s="78" t="str">
        <f>IF($Y$3="ja",UPPER(C920),"O")</f>
        <v>O</v>
      </c>
      <c r="E920" s="23"/>
      <c r="F920" s="155"/>
      <c r="G920" s="184"/>
      <c r="H920" s="39"/>
      <c r="I920" s="39"/>
      <c r="J920" s="23"/>
      <c r="K920" s="37"/>
      <c r="L920" s="38">
        <f>IF(OR(D920="",F920=""),0,IFERROR(ROUNDDOWN(H920*I920,2),0))</f>
        <v>0</v>
      </c>
      <c r="M920" s="38">
        <f>ROUNDDOWN($Y$6*$L920,2)</f>
        <v>0</v>
      </c>
      <c r="N920" s="38"/>
      <c r="O920" s="38"/>
      <c r="P920" s="38"/>
      <c r="Q920" s="38"/>
      <c r="R920" s="37"/>
      <c r="S920" s="37"/>
      <c r="T920" s="37"/>
    </row>
    <row r="921" spans="1:20" ht="9.75" customHeight="1" x14ac:dyDescent="0.2">
      <c r="A921" s="29"/>
      <c r="B921" s="52"/>
      <c r="C921" s="157"/>
      <c r="D921" s="79" t="str">
        <f t="shared" ref="D921:D947" si="289">IF($Y$3="ja",IF(UPPER(C921)="",D920,UPPER(C921)),"O")</f>
        <v>O</v>
      </c>
      <c r="E921" s="58" t="str">
        <f>IF(A906=A856,"Übertrag","")</f>
        <v>Übertrag</v>
      </c>
      <c r="F921" s="155"/>
      <c r="G921" s="184"/>
      <c r="H921" s="39"/>
      <c r="I921" s="39"/>
      <c r="J921" s="24"/>
      <c r="K921" s="39">
        <f>IF(E921="Übertrag",IF(K898=0,0,K898),0)</f>
        <v>0</v>
      </c>
      <c r="L921" s="38">
        <f>IF(E921="Übertrag",IF(L898=0,0,L898),IF(OR(D921="",F921=""),0,IFERROR(ROUNDDOWN(H921*I921,2),0)))</f>
        <v>0</v>
      </c>
      <c r="M921" s="39">
        <f>IF(E921="Übertrag",IF(M898=0,0,M898),ROUNDDOWN($Y$6*$L921,2))</f>
        <v>0</v>
      </c>
      <c r="N921" s="39">
        <f>IF(E921="Übertrag",IF(N898=0,0,N898),0)</f>
        <v>0</v>
      </c>
      <c r="O921" s="39">
        <f>IF(E921="Übertrag",IF(O898=0,0,O898),0)</f>
        <v>0</v>
      </c>
      <c r="P921" s="39">
        <f>IF(E921="Übertrag",IF(P898=0,0,P898),0)</f>
        <v>0</v>
      </c>
      <c r="Q921" s="39">
        <f>IF(E921="Übertrag",IF(Q898=0,0,Q898),0)</f>
        <v>0</v>
      </c>
      <c r="R921" s="39">
        <f>IF(E921="Übertrag",IF(R898=0,0,R898),0)</f>
        <v>0</v>
      </c>
      <c r="S921" s="39">
        <f>IF(E921="Übertrag",IF(S898=0,0,S898),0)</f>
        <v>0</v>
      </c>
      <c r="T921" s="39">
        <f>IF(E921="Übertrag",IF(T898=0,0,T898),0)</f>
        <v>0</v>
      </c>
    </row>
    <row r="922" spans="1:20" ht="9.75" customHeight="1" x14ac:dyDescent="0.2">
      <c r="A922" s="29"/>
      <c r="B922" s="52"/>
      <c r="C922" s="157"/>
      <c r="D922" s="79" t="str">
        <f t="shared" si="289"/>
        <v>O</v>
      </c>
      <c r="E922" s="24"/>
      <c r="F922" s="155"/>
      <c r="G922" s="184"/>
      <c r="H922" s="39"/>
      <c r="I922" s="39"/>
      <c r="J922" s="24"/>
      <c r="K922" s="39"/>
      <c r="L922" s="38">
        <f t="shared" ref="L922:L947" si="290">IF(OR(D922="",F922=""),0,IFERROR(ROUNDDOWN(H922*I922,2),0))</f>
        <v>0</v>
      </c>
      <c r="M922" s="38">
        <f t="shared" ref="M922:M947" si="291">ROUNDDOWN($Y$6*$L922,2)</f>
        <v>0</v>
      </c>
      <c r="N922" s="38"/>
      <c r="O922" s="38"/>
      <c r="P922" s="38"/>
      <c r="Q922" s="38"/>
      <c r="R922" s="39"/>
      <c r="S922" s="39"/>
      <c r="T922" s="39"/>
    </row>
    <row r="923" spans="1:20" ht="9.75" customHeight="1" x14ac:dyDescent="0.2">
      <c r="A923" s="29"/>
      <c r="B923" s="52"/>
      <c r="C923" s="157"/>
      <c r="D923" s="79" t="str">
        <f t="shared" si="289"/>
        <v>O</v>
      </c>
      <c r="E923" s="24"/>
      <c r="F923" s="155"/>
      <c r="G923" s="184"/>
      <c r="H923" s="39"/>
      <c r="I923" s="39"/>
      <c r="J923" s="24"/>
      <c r="K923" s="39"/>
      <c r="L923" s="38">
        <f t="shared" si="290"/>
        <v>0</v>
      </c>
      <c r="M923" s="38">
        <f t="shared" si="291"/>
        <v>0</v>
      </c>
      <c r="N923" s="38"/>
      <c r="O923" s="38"/>
      <c r="P923" s="38"/>
      <c r="Q923" s="38"/>
      <c r="R923" s="39"/>
      <c r="S923" s="39"/>
      <c r="T923" s="39"/>
    </row>
    <row r="924" spans="1:20" ht="9.75" customHeight="1" x14ac:dyDescent="0.2">
      <c r="A924" s="29"/>
      <c r="B924" s="52"/>
      <c r="C924" s="157"/>
      <c r="D924" s="79" t="str">
        <f t="shared" si="289"/>
        <v>O</v>
      </c>
      <c r="E924" s="24"/>
      <c r="F924" s="155"/>
      <c r="G924" s="184"/>
      <c r="H924" s="39"/>
      <c r="I924" s="39"/>
      <c r="J924" s="24"/>
      <c r="K924" s="39"/>
      <c r="L924" s="38">
        <f t="shared" si="290"/>
        <v>0</v>
      </c>
      <c r="M924" s="38">
        <f t="shared" si="291"/>
        <v>0</v>
      </c>
      <c r="N924" s="38"/>
      <c r="O924" s="38"/>
      <c r="P924" s="38"/>
      <c r="Q924" s="38"/>
      <c r="R924" s="39"/>
      <c r="S924" s="39"/>
      <c r="T924" s="39"/>
    </row>
    <row r="925" spans="1:20" ht="9.75" customHeight="1" x14ac:dyDescent="0.2">
      <c r="A925" s="29"/>
      <c r="B925" s="52"/>
      <c r="C925" s="157"/>
      <c r="D925" s="79" t="str">
        <f t="shared" si="289"/>
        <v>O</v>
      </c>
      <c r="E925" s="24"/>
      <c r="F925" s="155"/>
      <c r="G925" s="184"/>
      <c r="H925" s="39"/>
      <c r="I925" s="39"/>
      <c r="J925" s="24"/>
      <c r="K925" s="39"/>
      <c r="L925" s="38">
        <f t="shared" si="290"/>
        <v>0</v>
      </c>
      <c r="M925" s="38">
        <f t="shared" si="291"/>
        <v>0</v>
      </c>
      <c r="N925" s="38"/>
      <c r="O925" s="38"/>
      <c r="P925" s="38"/>
      <c r="Q925" s="38"/>
      <c r="R925" s="39"/>
      <c r="S925" s="39"/>
      <c r="T925" s="39"/>
    </row>
    <row r="926" spans="1:20" ht="9.75" customHeight="1" x14ac:dyDescent="0.2">
      <c r="A926" s="29"/>
      <c r="B926" s="52"/>
      <c r="C926" s="157"/>
      <c r="D926" s="79" t="str">
        <f t="shared" si="289"/>
        <v>O</v>
      </c>
      <c r="E926" s="24"/>
      <c r="F926" s="155"/>
      <c r="G926" s="184"/>
      <c r="H926" s="39"/>
      <c r="I926" s="39"/>
      <c r="J926" s="24"/>
      <c r="K926" s="39"/>
      <c r="L926" s="38">
        <f t="shared" si="290"/>
        <v>0</v>
      </c>
      <c r="M926" s="38">
        <f t="shared" si="291"/>
        <v>0</v>
      </c>
      <c r="N926" s="38"/>
      <c r="O926" s="38"/>
      <c r="P926" s="38"/>
      <c r="Q926" s="38"/>
      <c r="R926" s="39"/>
      <c r="S926" s="39"/>
      <c r="T926" s="39"/>
    </row>
    <row r="927" spans="1:20" ht="9.75" customHeight="1" x14ac:dyDescent="0.2">
      <c r="A927" s="29"/>
      <c r="B927" s="52"/>
      <c r="C927" s="157"/>
      <c r="D927" s="79" t="str">
        <f t="shared" si="289"/>
        <v>O</v>
      </c>
      <c r="E927" s="24"/>
      <c r="F927" s="155"/>
      <c r="G927" s="184"/>
      <c r="H927" s="39"/>
      <c r="I927" s="39"/>
      <c r="J927" s="24"/>
      <c r="K927" s="39"/>
      <c r="L927" s="38">
        <f t="shared" si="290"/>
        <v>0</v>
      </c>
      <c r="M927" s="38">
        <f t="shared" si="291"/>
        <v>0</v>
      </c>
      <c r="N927" s="38"/>
      <c r="O927" s="38"/>
      <c r="P927" s="38"/>
      <c r="Q927" s="38"/>
      <c r="R927" s="39"/>
      <c r="S927" s="39"/>
      <c r="T927" s="39"/>
    </row>
    <row r="928" spans="1:20" ht="9.75" customHeight="1" x14ac:dyDescent="0.2">
      <c r="A928" s="29"/>
      <c r="B928" s="52"/>
      <c r="C928" s="157"/>
      <c r="D928" s="79" t="str">
        <f t="shared" si="289"/>
        <v>O</v>
      </c>
      <c r="E928" s="24"/>
      <c r="F928" s="155"/>
      <c r="G928" s="184"/>
      <c r="H928" s="39"/>
      <c r="I928" s="39"/>
      <c r="J928" s="24"/>
      <c r="K928" s="39"/>
      <c r="L928" s="38">
        <f t="shared" si="290"/>
        <v>0</v>
      </c>
      <c r="M928" s="38">
        <f t="shared" si="291"/>
        <v>0</v>
      </c>
      <c r="N928" s="38"/>
      <c r="O928" s="38"/>
      <c r="P928" s="38"/>
      <c r="Q928" s="38"/>
      <c r="R928" s="39"/>
      <c r="S928" s="39"/>
      <c r="T928" s="39"/>
    </row>
    <row r="929" spans="1:20" ht="9.75" customHeight="1" x14ac:dyDescent="0.2">
      <c r="A929" s="29"/>
      <c r="B929" s="52"/>
      <c r="C929" s="157"/>
      <c r="D929" s="79" t="str">
        <f t="shared" si="289"/>
        <v>O</v>
      </c>
      <c r="E929" s="24"/>
      <c r="F929" s="155"/>
      <c r="G929" s="184"/>
      <c r="H929" s="39"/>
      <c r="I929" s="39"/>
      <c r="J929" s="24"/>
      <c r="K929" s="39"/>
      <c r="L929" s="38">
        <f t="shared" si="290"/>
        <v>0</v>
      </c>
      <c r="M929" s="38">
        <f t="shared" si="291"/>
        <v>0</v>
      </c>
      <c r="N929" s="38"/>
      <c r="O929" s="38"/>
      <c r="P929" s="38"/>
      <c r="Q929" s="38"/>
      <c r="R929" s="39"/>
      <c r="S929" s="39"/>
      <c r="T929" s="39"/>
    </row>
    <row r="930" spans="1:20" ht="9.75" customHeight="1" x14ac:dyDescent="0.2">
      <c r="A930" s="29"/>
      <c r="B930" s="52"/>
      <c r="C930" s="157"/>
      <c r="D930" s="79" t="str">
        <f t="shared" si="289"/>
        <v>O</v>
      </c>
      <c r="E930" s="24"/>
      <c r="F930" s="155"/>
      <c r="G930" s="184"/>
      <c r="H930" s="39"/>
      <c r="I930" s="39"/>
      <c r="J930" s="24"/>
      <c r="K930" s="39"/>
      <c r="L930" s="38">
        <f t="shared" si="290"/>
        <v>0</v>
      </c>
      <c r="M930" s="38">
        <f t="shared" si="291"/>
        <v>0</v>
      </c>
      <c r="N930" s="38"/>
      <c r="O930" s="38"/>
      <c r="P930" s="38"/>
      <c r="Q930" s="38"/>
      <c r="R930" s="39"/>
      <c r="S930" s="39"/>
      <c r="T930" s="39"/>
    </row>
    <row r="931" spans="1:20" ht="9.75" customHeight="1" x14ac:dyDescent="0.2">
      <c r="A931" s="29"/>
      <c r="B931" s="52"/>
      <c r="C931" s="157"/>
      <c r="D931" s="79" t="str">
        <f t="shared" si="289"/>
        <v>O</v>
      </c>
      <c r="E931" s="24"/>
      <c r="F931" s="155"/>
      <c r="G931" s="184"/>
      <c r="H931" s="39"/>
      <c r="I931" s="39"/>
      <c r="J931" s="24"/>
      <c r="K931" s="39"/>
      <c r="L931" s="38">
        <f t="shared" si="290"/>
        <v>0</v>
      </c>
      <c r="M931" s="38">
        <f t="shared" si="291"/>
        <v>0</v>
      </c>
      <c r="N931" s="38"/>
      <c r="O931" s="38"/>
      <c r="P931" s="38"/>
      <c r="Q931" s="38"/>
      <c r="R931" s="39"/>
      <c r="S931" s="39"/>
      <c r="T931" s="39"/>
    </row>
    <row r="932" spans="1:20" ht="9.75" customHeight="1" x14ac:dyDescent="0.2">
      <c r="A932" s="29"/>
      <c r="B932" s="52"/>
      <c r="C932" s="157"/>
      <c r="D932" s="79" t="str">
        <f t="shared" si="289"/>
        <v>O</v>
      </c>
      <c r="E932" s="24"/>
      <c r="F932" s="155"/>
      <c r="G932" s="184"/>
      <c r="H932" s="39"/>
      <c r="I932" s="39"/>
      <c r="J932" s="24"/>
      <c r="K932" s="39"/>
      <c r="L932" s="38">
        <f t="shared" si="290"/>
        <v>0</v>
      </c>
      <c r="M932" s="38">
        <f t="shared" si="291"/>
        <v>0</v>
      </c>
      <c r="N932" s="38"/>
      <c r="O932" s="38"/>
      <c r="P932" s="38"/>
      <c r="Q932" s="38"/>
      <c r="R932" s="39"/>
      <c r="S932" s="39"/>
      <c r="T932" s="39"/>
    </row>
    <row r="933" spans="1:20" ht="9.75" customHeight="1" x14ac:dyDescent="0.2">
      <c r="A933" s="29"/>
      <c r="B933" s="52"/>
      <c r="C933" s="157"/>
      <c r="D933" s="79" t="str">
        <f t="shared" si="289"/>
        <v>O</v>
      </c>
      <c r="E933" s="24"/>
      <c r="F933" s="155"/>
      <c r="G933" s="184"/>
      <c r="H933" s="39"/>
      <c r="I933" s="39"/>
      <c r="J933" s="24"/>
      <c r="K933" s="39"/>
      <c r="L933" s="38">
        <f t="shared" si="290"/>
        <v>0</v>
      </c>
      <c r="M933" s="38">
        <f t="shared" si="291"/>
        <v>0</v>
      </c>
      <c r="N933" s="38"/>
      <c r="O933" s="38"/>
      <c r="P933" s="38"/>
      <c r="Q933" s="38"/>
      <c r="R933" s="39"/>
      <c r="S933" s="39"/>
      <c r="T933" s="39"/>
    </row>
    <row r="934" spans="1:20" ht="9.75" customHeight="1" x14ac:dyDescent="0.2">
      <c r="A934" s="29"/>
      <c r="B934" s="52"/>
      <c r="C934" s="157"/>
      <c r="D934" s="79" t="str">
        <f t="shared" si="289"/>
        <v>O</v>
      </c>
      <c r="E934" s="24"/>
      <c r="F934" s="155"/>
      <c r="G934" s="184"/>
      <c r="H934" s="39"/>
      <c r="I934" s="39"/>
      <c r="J934" s="24"/>
      <c r="K934" s="39"/>
      <c r="L934" s="38">
        <f t="shared" si="290"/>
        <v>0</v>
      </c>
      <c r="M934" s="38">
        <f t="shared" si="291"/>
        <v>0</v>
      </c>
      <c r="N934" s="38"/>
      <c r="O934" s="38"/>
      <c r="P934" s="38"/>
      <c r="Q934" s="38"/>
      <c r="R934" s="39"/>
      <c r="S934" s="39"/>
      <c r="T934" s="39"/>
    </row>
    <row r="935" spans="1:20" ht="9.75" customHeight="1" x14ac:dyDescent="0.2">
      <c r="A935" s="29"/>
      <c r="B935" s="52"/>
      <c r="C935" s="157"/>
      <c r="D935" s="79" t="str">
        <f t="shared" si="289"/>
        <v>O</v>
      </c>
      <c r="E935" s="24"/>
      <c r="F935" s="155"/>
      <c r="G935" s="184"/>
      <c r="H935" s="39"/>
      <c r="I935" s="39"/>
      <c r="J935" s="24"/>
      <c r="K935" s="39"/>
      <c r="L935" s="38">
        <f t="shared" si="290"/>
        <v>0</v>
      </c>
      <c r="M935" s="38">
        <f t="shared" si="291"/>
        <v>0</v>
      </c>
      <c r="N935" s="38"/>
      <c r="O935" s="38"/>
      <c r="P935" s="38"/>
      <c r="Q935" s="38"/>
      <c r="R935" s="39"/>
      <c r="S935" s="39"/>
      <c r="T935" s="39"/>
    </row>
    <row r="936" spans="1:20" ht="9.75" customHeight="1" x14ac:dyDescent="0.2">
      <c r="A936" s="29"/>
      <c r="B936" s="52"/>
      <c r="C936" s="157"/>
      <c r="D936" s="79" t="str">
        <f t="shared" si="289"/>
        <v>O</v>
      </c>
      <c r="E936" s="24"/>
      <c r="F936" s="155"/>
      <c r="G936" s="184"/>
      <c r="H936" s="39"/>
      <c r="I936" s="39"/>
      <c r="J936" s="24"/>
      <c r="K936" s="39"/>
      <c r="L936" s="38">
        <f t="shared" si="290"/>
        <v>0</v>
      </c>
      <c r="M936" s="38">
        <f t="shared" si="291"/>
        <v>0</v>
      </c>
      <c r="N936" s="38"/>
      <c r="O936" s="38"/>
      <c r="P936" s="38"/>
      <c r="Q936" s="38"/>
      <c r="R936" s="39"/>
      <c r="S936" s="39"/>
      <c r="T936" s="39"/>
    </row>
    <row r="937" spans="1:20" ht="9.75" customHeight="1" x14ac:dyDescent="0.2">
      <c r="A937" s="29"/>
      <c r="B937" s="52"/>
      <c r="C937" s="157"/>
      <c r="D937" s="79" t="str">
        <f t="shared" si="289"/>
        <v>O</v>
      </c>
      <c r="E937" s="24"/>
      <c r="F937" s="155"/>
      <c r="G937" s="184"/>
      <c r="H937" s="39"/>
      <c r="I937" s="39"/>
      <c r="J937" s="24"/>
      <c r="K937" s="39"/>
      <c r="L937" s="38">
        <f t="shared" si="290"/>
        <v>0</v>
      </c>
      <c r="M937" s="38">
        <f t="shared" si="291"/>
        <v>0</v>
      </c>
      <c r="N937" s="38"/>
      <c r="O937" s="38"/>
      <c r="P937" s="38"/>
      <c r="Q937" s="38"/>
      <c r="R937" s="39"/>
      <c r="S937" s="39"/>
      <c r="T937" s="39"/>
    </row>
    <row r="938" spans="1:20" ht="9.75" customHeight="1" x14ac:dyDescent="0.2">
      <c r="A938" s="29"/>
      <c r="B938" s="52"/>
      <c r="C938" s="157"/>
      <c r="D938" s="79" t="str">
        <f t="shared" si="289"/>
        <v>O</v>
      </c>
      <c r="E938" s="24"/>
      <c r="F938" s="155"/>
      <c r="G938" s="184"/>
      <c r="H938" s="39"/>
      <c r="I938" s="39"/>
      <c r="J938" s="24"/>
      <c r="K938" s="39"/>
      <c r="L938" s="38">
        <f t="shared" si="290"/>
        <v>0</v>
      </c>
      <c r="M938" s="38">
        <f t="shared" si="291"/>
        <v>0</v>
      </c>
      <c r="N938" s="38"/>
      <c r="O938" s="38"/>
      <c r="P938" s="38"/>
      <c r="Q938" s="38"/>
      <c r="R938" s="39"/>
      <c r="S938" s="39"/>
      <c r="T938" s="39"/>
    </row>
    <row r="939" spans="1:20" ht="9.75" customHeight="1" x14ac:dyDescent="0.2">
      <c r="A939" s="29"/>
      <c r="B939" s="52"/>
      <c r="C939" s="157"/>
      <c r="D939" s="79" t="str">
        <f t="shared" si="289"/>
        <v>O</v>
      </c>
      <c r="E939" s="24"/>
      <c r="F939" s="155"/>
      <c r="G939" s="184"/>
      <c r="H939" s="39"/>
      <c r="I939" s="39"/>
      <c r="J939" s="24"/>
      <c r="K939" s="39"/>
      <c r="L939" s="38">
        <f t="shared" si="290"/>
        <v>0</v>
      </c>
      <c r="M939" s="38">
        <f t="shared" si="291"/>
        <v>0</v>
      </c>
      <c r="N939" s="38"/>
      <c r="O939" s="38"/>
      <c r="P939" s="38"/>
      <c r="Q939" s="38"/>
      <c r="R939" s="39"/>
      <c r="S939" s="39"/>
      <c r="T939" s="39"/>
    </row>
    <row r="940" spans="1:20" ht="9.75" customHeight="1" x14ac:dyDescent="0.2">
      <c r="A940" s="29"/>
      <c r="B940" s="52"/>
      <c r="C940" s="157"/>
      <c r="D940" s="79" t="str">
        <f t="shared" si="289"/>
        <v>O</v>
      </c>
      <c r="E940" s="24"/>
      <c r="F940" s="155"/>
      <c r="G940" s="184"/>
      <c r="H940" s="39"/>
      <c r="I940" s="39"/>
      <c r="J940" s="24"/>
      <c r="K940" s="39"/>
      <c r="L940" s="38">
        <f t="shared" si="290"/>
        <v>0</v>
      </c>
      <c r="M940" s="38">
        <f t="shared" si="291"/>
        <v>0</v>
      </c>
      <c r="N940" s="38"/>
      <c r="O940" s="38"/>
      <c r="P940" s="38"/>
      <c r="Q940" s="38"/>
      <c r="R940" s="39"/>
      <c r="S940" s="39"/>
      <c r="T940" s="39"/>
    </row>
    <row r="941" spans="1:20" ht="9.75" customHeight="1" x14ac:dyDescent="0.2">
      <c r="A941" s="29"/>
      <c r="B941" s="52"/>
      <c r="C941" s="157"/>
      <c r="D941" s="79" t="str">
        <f t="shared" si="289"/>
        <v>O</v>
      </c>
      <c r="E941" s="24"/>
      <c r="F941" s="155"/>
      <c r="G941" s="184"/>
      <c r="H941" s="39"/>
      <c r="I941" s="39"/>
      <c r="J941" s="24"/>
      <c r="K941" s="39"/>
      <c r="L941" s="38">
        <f t="shared" si="290"/>
        <v>0</v>
      </c>
      <c r="M941" s="38">
        <f t="shared" si="291"/>
        <v>0</v>
      </c>
      <c r="N941" s="38"/>
      <c r="O941" s="38"/>
      <c r="P941" s="38"/>
      <c r="Q941" s="38"/>
      <c r="R941" s="39"/>
      <c r="S941" s="39"/>
      <c r="T941" s="39"/>
    </row>
    <row r="942" spans="1:20" ht="9.75" customHeight="1" x14ac:dyDescent="0.2">
      <c r="A942" s="29"/>
      <c r="B942" s="52"/>
      <c r="C942" s="157"/>
      <c r="D942" s="79" t="str">
        <f t="shared" si="289"/>
        <v>O</v>
      </c>
      <c r="E942" s="24"/>
      <c r="F942" s="155"/>
      <c r="G942" s="184"/>
      <c r="H942" s="39"/>
      <c r="I942" s="39"/>
      <c r="J942" s="24"/>
      <c r="K942" s="39"/>
      <c r="L942" s="38">
        <f t="shared" si="290"/>
        <v>0</v>
      </c>
      <c r="M942" s="38">
        <f t="shared" si="291"/>
        <v>0</v>
      </c>
      <c r="N942" s="38"/>
      <c r="O942" s="38"/>
      <c r="P942" s="38"/>
      <c r="Q942" s="38"/>
      <c r="R942" s="39"/>
      <c r="S942" s="39"/>
      <c r="T942" s="39"/>
    </row>
    <row r="943" spans="1:20" ht="9.75" customHeight="1" x14ac:dyDescent="0.2">
      <c r="A943" s="29"/>
      <c r="B943" s="52"/>
      <c r="C943" s="157"/>
      <c r="D943" s="79" t="str">
        <f t="shared" si="289"/>
        <v>O</v>
      </c>
      <c r="E943" s="24"/>
      <c r="F943" s="155"/>
      <c r="G943" s="184"/>
      <c r="H943" s="39"/>
      <c r="I943" s="39"/>
      <c r="J943" s="24"/>
      <c r="K943" s="39"/>
      <c r="L943" s="38">
        <f t="shared" si="290"/>
        <v>0</v>
      </c>
      <c r="M943" s="38">
        <f t="shared" si="291"/>
        <v>0</v>
      </c>
      <c r="N943" s="38"/>
      <c r="O943" s="38"/>
      <c r="P943" s="38"/>
      <c r="Q943" s="38"/>
      <c r="R943" s="39"/>
      <c r="S943" s="39"/>
      <c r="T943" s="39"/>
    </row>
    <row r="944" spans="1:20" ht="9.75" customHeight="1" x14ac:dyDescent="0.2">
      <c r="A944" s="29"/>
      <c r="B944" s="52"/>
      <c r="C944" s="157"/>
      <c r="D944" s="79" t="str">
        <f t="shared" si="289"/>
        <v>O</v>
      </c>
      <c r="E944" s="24"/>
      <c r="F944" s="155"/>
      <c r="G944" s="184"/>
      <c r="H944" s="39"/>
      <c r="I944" s="39"/>
      <c r="J944" s="24"/>
      <c r="K944" s="39"/>
      <c r="L944" s="38">
        <f t="shared" si="290"/>
        <v>0</v>
      </c>
      <c r="M944" s="38">
        <f t="shared" si="291"/>
        <v>0</v>
      </c>
      <c r="N944" s="38"/>
      <c r="O944" s="38"/>
      <c r="P944" s="38"/>
      <c r="Q944" s="38"/>
      <c r="R944" s="39"/>
      <c r="S944" s="39"/>
      <c r="T944" s="39"/>
    </row>
    <row r="945" spans="1:24" ht="9.75" customHeight="1" x14ac:dyDescent="0.2">
      <c r="A945" s="29"/>
      <c r="B945" s="52"/>
      <c r="C945" s="157"/>
      <c r="D945" s="79" t="str">
        <f t="shared" si="289"/>
        <v>O</v>
      </c>
      <c r="E945" s="24"/>
      <c r="F945" s="155"/>
      <c r="G945" s="184"/>
      <c r="H945" s="39"/>
      <c r="I945" s="39"/>
      <c r="J945" s="24"/>
      <c r="K945" s="39"/>
      <c r="L945" s="38">
        <f t="shared" si="290"/>
        <v>0</v>
      </c>
      <c r="M945" s="38">
        <f t="shared" si="291"/>
        <v>0</v>
      </c>
      <c r="N945" s="38"/>
      <c r="O945" s="38"/>
      <c r="P945" s="38"/>
      <c r="Q945" s="38"/>
      <c r="R945" s="39"/>
      <c r="S945" s="39"/>
      <c r="T945" s="39"/>
    </row>
    <row r="946" spans="1:24" ht="9.75" customHeight="1" x14ac:dyDescent="0.2">
      <c r="A946" s="29"/>
      <c r="B946" s="52"/>
      <c r="C946" s="157"/>
      <c r="D946" s="79" t="str">
        <f t="shared" si="289"/>
        <v>O</v>
      </c>
      <c r="E946" s="24"/>
      <c r="F946" s="155"/>
      <c r="G946" s="184"/>
      <c r="H946" s="39"/>
      <c r="I946" s="39"/>
      <c r="J946" s="24"/>
      <c r="K946" s="39"/>
      <c r="L946" s="38">
        <f t="shared" si="290"/>
        <v>0</v>
      </c>
      <c r="M946" s="38">
        <f t="shared" si="291"/>
        <v>0</v>
      </c>
      <c r="N946" s="38"/>
      <c r="O946" s="38"/>
      <c r="P946" s="38"/>
      <c r="Q946" s="38"/>
      <c r="R946" s="39"/>
      <c r="S946" s="39"/>
      <c r="T946" s="39"/>
      <c r="U946" s="267" t="str">
        <f>U896</f>
        <v xml:space="preserve"> </v>
      </c>
    </row>
    <row r="947" spans="1:24" ht="9.75" customHeight="1" x14ac:dyDescent="0.2">
      <c r="A947" s="30"/>
      <c r="B947" s="53"/>
      <c r="C947" s="158"/>
      <c r="D947" s="80" t="str">
        <f t="shared" si="289"/>
        <v>O</v>
      </c>
      <c r="E947" s="25"/>
      <c r="F947" s="155"/>
      <c r="G947" s="184"/>
      <c r="H947" s="40"/>
      <c r="I947" s="39"/>
      <c r="J947" s="25"/>
      <c r="K947" s="40"/>
      <c r="L947" s="38">
        <f t="shared" si="290"/>
        <v>0</v>
      </c>
      <c r="M947" s="38">
        <f t="shared" si="291"/>
        <v>0</v>
      </c>
      <c r="N947" s="38"/>
      <c r="O947" s="38"/>
      <c r="P947" s="38"/>
      <c r="Q947" s="38"/>
      <c r="R947" s="40"/>
      <c r="S947" s="40"/>
      <c r="T947" s="40"/>
      <c r="U947" s="267"/>
    </row>
    <row r="948" spans="1:24" ht="9.75" customHeight="1" x14ac:dyDescent="0.2">
      <c r="A948" s="188" t="str">
        <f>IF(A898&lt;&gt;"",A898,"")</f>
        <v/>
      </c>
      <c r="B948" s="125"/>
      <c r="C948" s="125"/>
      <c r="D948" s="125"/>
      <c r="E948" s="125"/>
      <c r="F948" s="129"/>
      <c r="G948" s="129" t="str">
        <f>G898</f>
        <v>Summe</v>
      </c>
      <c r="H948" s="129"/>
      <c r="I948" s="130"/>
      <c r="J948" s="20" t="str">
        <f>J898</f>
        <v xml:space="preserve"> Summe</v>
      </c>
      <c r="K948" s="41">
        <f t="shared" ref="K948:T948" si="292">SUM(K920:K947)</f>
        <v>0</v>
      </c>
      <c r="L948" s="41">
        <f t="shared" si="292"/>
        <v>0</v>
      </c>
      <c r="M948" s="41">
        <f t="shared" si="292"/>
        <v>0</v>
      </c>
      <c r="N948" s="41">
        <f t="shared" si="292"/>
        <v>0</v>
      </c>
      <c r="O948" s="41">
        <f t="shared" si="292"/>
        <v>0</v>
      </c>
      <c r="P948" s="41">
        <f t="shared" si="292"/>
        <v>0</v>
      </c>
      <c r="Q948" s="41">
        <f t="shared" si="292"/>
        <v>0</v>
      </c>
      <c r="R948" s="41">
        <f t="shared" si="292"/>
        <v>0</v>
      </c>
      <c r="S948" s="41">
        <f t="shared" si="292"/>
        <v>0</v>
      </c>
      <c r="T948" s="41">
        <f t="shared" si="292"/>
        <v>0</v>
      </c>
      <c r="U948" s="267"/>
    </row>
    <row r="949" spans="1:24" ht="9.75" customHeight="1" x14ac:dyDescent="0.2">
      <c r="A949" s="9"/>
      <c r="B949" s="9"/>
      <c r="C949" s="9"/>
      <c r="D949" s="9"/>
      <c r="E949" s="8"/>
      <c r="F949" s="131"/>
      <c r="G949" s="131" t="str">
        <f>G899</f>
        <v>Gemeinkosten 25% pauschal</v>
      </c>
      <c r="H949" s="131"/>
      <c r="I949" s="132"/>
      <c r="J949" s="20" t="str">
        <f>J899</f>
        <v xml:space="preserve"> Gemeinkosten 25% pauschal</v>
      </c>
      <c r="K949" s="42"/>
      <c r="L949" s="41">
        <f>ROUNDDOWN(L948*$Y$6,2)</f>
        <v>0</v>
      </c>
      <c r="M949" s="42"/>
      <c r="N949" s="42"/>
      <c r="O949" s="42"/>
      <c r="P949" s="42"/>
      <c r="Q949" s="42"/>
      <c r="R949" s="42"/>
      <c r="S949" s="42"/>
      <c r="T949" s="42"/>
      <c r="U949" s="267"/>
    </row>
    <row r="950" spans="1:24" ht="9.75" customHeight="1" x14ac:dyDescent="0.2">
      <c r="A950" s="128" t="str">
        <f>A900</f>
        <v>Bitte verwenden Sie für jedes Jahr ein extra Blatt.</v>
      </c>
      <c r="B950" s="7"/>
      <c r="C950" s="7"/>
      <c r="D950" s="7"/>
      <c r="E950" s="8"/>
      <c r="F950" s="131"/>
      <c r="G950" s="131" t="str">
        <f>G900</f>
        <v>GESAMTKOSTEN</v>
      </c>
      <c r="H950" s="131"/>
      <c r="I950" s="132"/>
      <c r="J950" s="20" t="str">
        <f>J900</f>
        <v xml:space="preserve"> GESAMTKOSTEN</v>
      </c>
      <c r="K950" s="41">
        <f>K948</f>
        <v>0</v>
      </c>
      <c r="L950" s="41">
        <f>L948+L949</f>
        <v>0</v>
      </c>
      <c r="M950" s="41"/>
      <c r="N950" s="41">
        <f t="shared" ref="N950:T950" si="293">N948</f>
        <v>0</v>
      </c>
      <c r="O950" s="41">
        <f t="shared" si="293"/>
        <v>0</v>
      </c>
      <c r="P950" s="41">
        <f t="shared" si="293"/>
        <v>0</v>
      </c>
      <c r="Q950" s="41">
        <f t="shared" si="293"/>
        <v>0</v>
      </c>
      <c r="R950" s="41">
        <f t="shared" si="293"/>
        <v>0</v>
      </c>
      <c r="S950" s="41">
        <f t="shared" si="293"/>
        <v>0</v>
      </c>
      <c r="T950" s="41">
        <f t="shared" si="293"/>
        <v>0</v>
      </c>
      <c r="U950" s="267"/>
    </row>
    <row r="951" spans="1:24" ht="9.75" customHeight="1" x14ac:dyDescent="0.2">
      <c r="A951" s="7"/>
      <c r="B951" s="7"/>
      <c r="C951" s="7"/>
      <c r="D951" s="7"/>
      <c r="E951" s="8"/>
      <c r="F951" s="8"/>
      <c r="G951" s="8"/>
      <c r="H951" s="8"/>
      <c r="I951" s="8"/>
      <c r="J951" s="21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V951" s="34"/>
      <c r="W951" s="34"/>
      <c r="X951" s="34"/>
    </row>
    <row r="952" spans="1:24" ht="9.75" customHeight="1" x14ac:dyDescent="0.2">
      <c r="A952" s="127" t="str">
        <f>A902</f>
        <v>Arbeits-, Zeit- und Ausgabenplan (Durchführbarkeitsstudien)</v>
      </c>
      <c r="B952" s="7"/>
      <c r="C952" s="7"/>
      <c r="D952" s="7"/>
      <c r="E952" s="8"/>
      <c r="F952" s="8"/>
      <c r="G952" s="8"/>
      <c r="H952" s="8"/>
      <c r="I952" s="8"/>
      <c r="J952" s="8"/>
      <c r="K952" s="255" t="str">
        <f>K902</f>
        <v>BN: ______________________</v>
      </c>
      <c r="L952" s="255"/>
      <c r="M952" s="255"/>
      <c r="N952" s="255"/>
      <c r="O952" s="255"/>
      <c r="P952" s="255"/>
      <c r="Q952" s="255"/>
      <c r="R952" s="255"/>
      <c r="S952" s="255"/>
      <c r="T952" s="255"/>
    </row>
    <row r="953" spans="1:24" ht="9.75" customHeight="1" x14ac:dyDescent="0.2">
      <c r="A953" s="7"/>
      <c r="B953" s="7"/>
      <c r="C953" s="7"/>
      <c r="D953" s="7"/>
      <c r="E953" s="124"/>
      <c r="F953" s="8"/>
      <c r="G953" s="8"/>
      <c r="H953" s="8"/>
      <c r="I953" s="8"/>
      <c r="J953" s="8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</row>
    <row r="954" spans="1:24" ht="9.75" customHeight="1" x14ac:dyDescent="0.2">
      <c r="A954" s="9"/>
      <c r="B954" s="9"/>
      <c r="C954" s="9"/>
      <c r="D954" s="9"/>
      <c r="E954" s="124"/>
      <c r="F954" s="8" t="str">
        <f>F904</f>
        <v/>
      </c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</row>
    <row r="955" spans="1:24" ht="9.75" customHeight="1" x14ac:dyDescent="0.2">
      <c r="A955" s="253" t="str">
        <f>A905</f>
        <v>Jahr</v>
      </c>
      <c r="B955" s="254"/>
      <c r="C955" s="46"/>
      <c r="D955" s="13" t="b">
        <f>IF(OR(VALUE(ROW(L1000))&lt;&gt;(T956*50),VALUE(COLUMN(T1000))&lt;&gt;IF(ISBLANK($V$72),IF(ISBLANK($V$72),IF(AND($Y$4=1,$Y$5="ja"),20-$AA$72,20-LOOKUP($Y$4,$W$17:$Z$17,$W$72:$Z$72)),20),20)),FALSE,TRUE)</f>
        <v>1</v>
      </c>
      <c r="E955" s="124" t="str">
        <f>IF(E905="","",E905)</f>
        <v>Spalte 5: maximal 143 produktive h/Monat je Vollzeitbeschäftigten</v>
      </c>
      <c r="G955" s="8"/>
      <c r="I955" s="8"/>
      <c r="J955" s="8"/>
      <c r="K955" s="8"/>
      <c r="L955" s="21"/>
      <c r="M955" s="21"/>
      <c r="N955" s="21"/>
      <c r="O955" s="21"/>
      <c r="P955" s="21"/>
      <c r="Q955" s="21"/>
      <c r="R955" s="8"/>
      <c r="S955" s="8"/>
      <c r="T955" s="10" t="str">
        <f>T905</f>
        <v xml:space="preserve"> Blatt</v>
      </c>
    </row>
    <row r="956" spans="1:24" ht="9.75" customHeight="1" x14ac:dyDescent="0.2">
      <c r="A956" s="251">
        <f>A906</f>
        <v>0</v>
      </c>
      <c r="B956" s="252"/>
      <c r="C956" s="57"/>
      <c r="D956" s="57" t="b">
        <f>IF($Y$3="",IF(COUNTBLANK(C970:C997)=COUNTA(D970:D997),TRUE,FALSE),IF((COUNTIF(D970:D997,"E")+COUNTIF(D970:D997,"I"))=(COUNTA(D970:D997)-COUNTBLANK(D970:D997)),TRUE,FALSE))</f>
        <v>1</v>
      </c>
      <c r="E956" s="124" t="str">
        <f>IF(E906="","",E906)</f>
        <v>Basis Spalte 6: qualifikationsabhängige Stundensätze (siehe www.tbi-mv.de)</v>
      </c>
      <c r="G956" s="8"/>
      <c r="I956" s="8"/>
      <c r="J956" s="8"/>
      <c r="K956" s="8"/>
      <c r="T956" s="11">
        <f>T906+1</f>
        <v>20</v>
      </c>
    </row>
    <row r="957" spans="1:24" ht="9.75" customHeight="1" x14ac:dyDescent="0.2">
      <c r="A957" s="163">
        <f>IF(A956="",0,IF(ISERROR(#REF!),1,#REF!+1))</f>
        <v>1</v>
      </c>
      <c r="B957" s="12"/>
      <c r="C957" s="12"/>
      <c r="D957" s="13" t="b">
        <f>IF(COUNTA(L970:L997)=28,TRUE,FALSE)</f>
        <v>1</v>
      </c>
      <c r="E957" s="244" t="str">
        <f>IF(AND(D955,D956,D957),"","FEHLER-verursachende Bearbeitung der AZA-Vorlage")</f>
        <v/>
      </c>
      <c r="F957" s="244"/>
      <c r="G957" s="244"/>
      <c r="H957" s="244"/>
      <c r="I957" s="244"/>
      <c r="J957" s="244"/>
      <c r="K957" s="244"/>
      <c r="L957" s="244"/>
      <c r="M957" s="8"/>
      <c r="N957" s="8"/>
      <c r="O957" s="8"/>
      <c r="P957" s="8"/>
      <c r="Q957" s="8"/>
      <c r="R957" s="8"/>
      <c r="S957" s="8"/>
      <c r="T957" s="8"/>
    </row>
    <row r="958" spans="1:24" ht="9.75" customHeight="1" x14ac:dyDescent="0.2">
      <c r="A958" s="12"/>
      <c r="B958" s="12"/>
      <c r="C958" s="12"/>
      <c r="D958" s="12"/>
      <c r="E958" s="244"/>
      <c r="F958" s="244"/>
      <c r="G958" s="244"/>
      <c r="H958" s="244"/>
      <c r="I958" s="244"/>
      <c r="J958" s="244"/>
      <c r="K958" s="244"/>
      <c r="L958" s="244"/>
      <c r="M958" s="8"/>
      <c r="N958" s="8"/>
      <c r="O958" s="8"/>
      <c r="P958" s="8"/>
      <c r="Q958" s="8"/>
      <c r="R958" s="8"/>
      <c r="S958" s="8"/>
      <c r="T958" s="8"/>
    </row>
    <row r="959" spans="1:24" ht="9.75" customHeight="1" x14ac:dyDescent="0.2">
      <c r="B959" s="13" t="str">
        <f>IF(B909="","",B909)</f>
        <v/>
      </c>
      <c r="C959" s="9" t="str">
        <f>IF(C909="","",C909)</f>
        <v/>
      </c>
      <c r="D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</row>
    <row r="960" spans="1:24" ht="9.75" customHeight="1" x14ac:dyDescent="0.2">
      <c r="A960" s="13"/>
      <c r="B960" s="13"/>
      <c r="C960" s="13"/>
      <c r="D960" s="13"/>
      <c r="E960" s="211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</row>
    <row r="961" spans="1:20" ht="9.75" customHeight="1" x14ac:dyDescent="0.2">
      <c r="A961" s="48" t="str">
        <f>A911</f>
        <v/>
      </c>
      <c r="B961" s="48" t="str">
        <f>B911</f>
        <v/>
      </c>
      <c r="C961" s="245" t="str">
        <f>C911</f>
        <v>FuE-Kategorie</v>
      </c>
      <c r="D961" s="245"/>
      <c r="E961" s="48" t="str">
        <f t="shared" ref="E961:F969" si="294">E911</f>
        <v/>
      </c>
      <c r="F961" s="239" t="str">
        <f t="shared" si="294"/>
        <v>Personal</v>
      </c>
      <c r="G961" s="239"/>
      <c r="H961" s="239"/>
      <c r="I961" s="239"/>
      <c r="J961" s="48" t="str">
        <f>J911</f>
        <v/>
      </c>
      <c r="K961" s="248" t="str">
        <f>K911</f>
        <v xml:space="preserve">Ausgabengruppe </v>
      </c>
      <c r="L961" s="249"/>
      <c r="M961" s="249"/>
      <c r="N961" s="249"/>
      <c r="O961" s="249"/>
      <c r="P961" s="249"/>
      <c r="Q961" s="249"/>
      <c r="R961" s="249"/>
      <c r="S961" s="249"/>
      <c r="T961" s="250"/>
    </row>
    <row r="962" spans="1:20" ht="9.75" customHeight="1" x14ac:dyDescent="0.2">
      <c r="A962" s="26" t="str">
        <f t="shared" ref="A962:B969" si="295">A912</f>
        <v/>
      </c>
      <c r="B962" s="26" t="str">
        <f t="shared" si="295"/>
        <v/>
      </c>
      <c r="C962" s="246"/>
      <c r="D962" s="246"/>
      <c r="E962" s="26" t="str">
        <f t="shared" si="294"/>
        <v/>
      </c>
      <c r="F962" s="240" t="str">
        <f t="shared" si="294"/>
        <v/>
      </c>
      <c r="G962" s="241"/>
      <c r="H962" s="15" t="str">
        <f>H912</f>
        <v/>
      </c>
      <c r="I962" s="15" t="str">
        <f>I912</f>
        <v/>
      </c>
      <c r="J962" s="26" t="str">
        <f>J912</f>
        <v/>
      </c>
      <c r="K962" s="15" t="str">
        <f>K912</f>
        <v/>
      </c>
      <c r="L962" s="15" t="str">
        <f t="shared" ref="L962:T962" si="296">L912</f>
        <v/>
      </c>
      <c r="M962" s="15" t="str">
        <f t="shared" si="296"/>
        <v/>
      </c>
      <c r="N962" s="15" t="str">
        <f t="shared" si="296"/>
        <v/>
      </c>
      <c r="O962" s="15" t="str">
        <f t="shared" si="296"/>
        <v/>
      </c>
      <c r="P962" s="15" t="str">
        <f t="shared" si="296"/>
        <v/>
      </c>
      <c r="Q962" s="15" t="str">
        <f t="shared" si="296"/>
        <v/>
      </c>
      <c r="R962" s="15" t="str">
        <f t="shared" si="296"/>
        <v/>
      </c>
      <c r="S962" s="15" t="str">
        <f t="shared" si="296"/>
        <v/>
      </c>
      <c r="T962" s="15" t="str">
        <f t="shared" si="296"/>
        <v/>
      </c>
    </row>
    <row r="963" spans="1:20" ht="9.75" customHeight="1" x14ac:dyDescent="0.2">
      <c r="A963" s="26" t="str">
        <f t="shared" si="295"/>
        <v/>
      </c>
      <c r="B963" s="26" t="str">
        <f t="shared" si="295"/>
        <v/>
      </c>
      <c r="C963" s="246"/>
      <c r="D963" s="246"/>
      <c r="E963" s="26" t="str">
        <f t="shared" si="294"/>
        <v>Jahresprogramm in</v>
      </c>
      <c r="F963" s="242" t="str">
        <f t="shared" si="294"/>
        <v>Zahl und</v>
      </c>
      <c r="G963" s="243"/>
      <c r="H963" s="26" t="str">
        <f t="shared" ref="H963:T963" si="297">H913</f>
        <v>Stunden</v>
      </c>
      <c r="I963" s="26" t="str">
        <f t="shared" si="297"/>
        <v>Stunden-</v>
      </c>
      <c r="J963" s="26" t="str">
        <f t="shared" si="297"/>
        <v/>
      </c>
      <c r="K963" s="26" t="str">
        <f t="shared" si="297"/>
        <v/>
      </c>
      <c r="L963" s="172" t="str">
        <f t="shared" si="297"/>
        <v>Personal</v>
      </c>
      <c r="M963" s="26" t="str">
        <f t="shared" si="297"/>
        <v>Gemein-</v>
      </c>
      <c r="N963" s="26" t="str">
        <f t="shared" si="297"/>
        <v/>
      </c>
      <c r="O963" s="26" t="str">
        <f t="shared" si="297"/>
        <v/>
      </c>
      <c r="P963" s="26" t="str">
        <f t="shared" si="297"/>
        <v/>
      </c>
      <c r="Q963" s="26" t="str">
        <f t="shared" si="297"/>
        <v/>
      </c>
      <c r="R963" s="26" t="str">
        <f t="shared" si="297"/>
        <v/>
      </c>
      <c r="S963" s="26" t="str">
        <f t="shared" si="297"/>
        <v/>
      </c>
      <c r="T963" s="26" t="str">
        <f t="shared" si="297"/>
        <v>externe</v>
      </c>
    </row>
    <row r="964" spans="1:20" ht="9.75" customHeight="1" x14ac:dyDescent="0.2">
      <c r="A964" s="26" t="str">
        <f t="shared" si="295"/>
        <v>Lfd.</v>
      </c>
      <c r="B964" s="26" t="str">
        <f t="shared" si="295"/>
        <v>Arbeiten</v>
      </c>
      <c r="C964" s="246"/>
      <c r="D964" s="246"/>
      <c r="E964" s="26" t="str">
        <f t="shared" si="294"/>
        <v>Projektabschnitten</v>
      </c>
      <c r="F964" s="242" t="str">
        <f t="shared" si="294"/>
        <v>Qualifika-</v>
      </c>
      <c r="G964" s="243"/>
      <c r="H964" s="26" t="str">
        <f t="shared" ref="H964:T964" si="298">H914</f>
        <v>Gesamt</v>
      </c>
      <c r="I964" s="26" t="str">
        <f t="shared" si="298"/>
        <v>sätze</v>
      </c>
      <c r="J964" s="26" t="str">
        <f t="shared" si="298"/>
        <v/>
      </c>
      <c r="K964" s="26" t="str">
        <f t="shared" si="298"/>
        <v/>
      </c>
      <c r="L964" s="26" t="str">
        <f t="shared" si="298"/>
        <v>Sp. 5x6</v>
      </c>
      <c r="M964" s="26" t="str">
        <f t="shared" si="298"/>
        <v>kosten</v>
      </c>
      <c r="N964" s="26" t="str">
        <f t="shared" si="298"/>
        <v/>
      </c>
      <c r="O964" s="26" t="str">
        <f t="shared" si="298"/>
        <v/>
      </c>
      <c r="P964" s="26" t="str">
        <f t="shared" si="298"/>
        <v/>
      </c>
      <c r="Q964" s="26" t="str">
        <f t="shared" si="298"/>
        <v/>
      </c>
      <c r="R964" s="26" t="str">
        <f t="shared" si="298"/>
        <v/>
      </c>
      <c r="S964" s="26" t="str">
        <f t="shared" si="298"/>
        <v/>
      </c>
      <c r="T964" s="26" t="str">
        <f t="shared" si="298"/>
        <v>Studien-</v>
      </c>
    </row>
    <row r="965" spans="1:20" ht="9.75" customHeight="1" x14ac:dyDescent="0.2">
      <c r="A965" s="26" t="str">
        <f t="shared" si="295"/>
        <v>Nr.</v>
      </c>
      <c r="B965" s="26" t="str">
        <f t="shared" si="295"/>
        <v>von/bis</v>
      </c>
      <c r="C965" s="246"/>
      <c r="D965" s="246"/>
      <c r="E965" s="26" t="str">
        <f t="shared" si="294"/>
        <v>im Kalenderjahr</v>
      </c>
      <c r="F965" s="242" t="str">
        <f t="shared" si="294"/>
        <v>tion</v>
      </c>
      <c r="G965" s="243"/>
      <c r="H965" s="26" t="str">
        <f t="shared" ref="H965:T965" si="299">H915</f>
        <v/>
      </c>
      <c r="I965" s="26" t="str">
        <f t="shared" si="299"/>
        <v/>
      </c>
      <c r="J965" s="26" t="str">
        <f t="shared" si="299"/>
        <v/>
      </c>
      <c r="K965" s="26" t="str">
        <f t="shared" si="299"/>
        <v/>
      </c>
      <c r="L965" s="26" t="str">
        <f t="shared" si="299"/>
        <v/>
      </c>
      <c r="M965" s="26" t="str">
        <f t="shared" si="299"/>
        <v/>
      </c>
      <c r="N965" s="26" t="str">
        <f t="shared" si="299"/>
        <v/>
      </c>
      <c r="O965" s="26" t="str">
        <f t="shared" si="299"/>
        <v/>
      </c>
      <c r="P965" s="26" t="str">
        <f t="shared" si="299"/>
        <v/>
      </c>
      <c r="Q965" s="26" t="str">
        <f t="shared" si="299"/>
        <v/>
      </c>
      <c r="R965" s="26" t="str">
        <f t="shared" si="299"/>
        <v/>
      </c>
      <c r="S965" s="26" t="str">
        <f t="shared" si="299"/>
        <v/>
      </c>
      <c r="T965" s="26" t="str">
        <f t="shared" si="299"/>
        <v>kosten</v>
      </c>
    </row>
    <row r="966" spans="1:20" ht="9.75" customHeight="1" x14ac:dyDescent="0.2">
      <c r="A966" s="26" t="str">
        <f t="shared" si="295"/>
        <v/>
      </c>
      <c r="B966" s="26" t="str">
        <f t="shared" si="295"/>
        <v/>
      </c>
      <c r="C966" s="246"/>
      <c r="D966" s="246"/>
      <c r="E966" s="26" t="str">
        <f t="shared" si="294"/>
        <v/>
      </c>
      <c r="F966" s="242" t="str">
        <f t="shared" si="294"/>
        <v/>
      </c>
      <c r="G966" s="243"/>
      <c r="H966" s="26" t="str">
        <f t="shared" ref="H966:T966" si="300">H916</f>
        <v/>
      </c>
      <c r="I966" s="26" t="str">
        <f t="shared" si="300"/>
        <v/>
      </c>
      <c r="J966" s="26" t="str">
        <f t="shared" si="300"/>
        <v/>
      </c>
      <c r="K966" s="26" t="str">
        <f t="shared" si="300"/>
        <v/>
      </c>
      <c r="L966" s="26" t="str">
        <f t="shared" si="300"/>
        <v/>
      </c>
      <c r="M966" s="26" t="str">
        <f t="shared" si="300"/>
        <v/>
      </c>
      <c r="N966" s="26" t="str">
        <f t="shared" si="300"/>
        <v/>
      </c>
      <c r="O966" s="26" t="str">
        <f t="shared" si="300"/>
        <v/>
      </c>
      <c r="P966" s="26" t="str">
        <f t="shared" si="300"/>
        <v/>
      </c>
      <c r="Q966" s="26" t="str">
        <f t="shared" si="300"/>
        <v/>
      </c>
      <c r="R966" s="26" t="str">
        <f t="shared" si="300"/>
        <v/>
      </c>
      <c r="S966" s="26" t="str">
        <f t="shared" si="300"/>
        <v/>
      </c>
      <c r="T966" s="26" t="str">
        <f t="shared" si="300"/>
        <v>(lt. Spalte 3)</v>
      </c>
    </row>
    <row r="967" spans="1:20" ht="9.75" customHeight="1" x14ac:dyDescent="0.2">
      <c r="A967" s="26" t="str">
        <f t="shared" si="295"/>
        <v/>
      </c>
      <c r="B967" s="26" t="str">
        <f t="shared" si="295"/>
        <v/>
      </c>
      <c r="C967" s="246"/>
      <c r="D967" s="246"/>
      <c r="E967" s="26" t="str">
        <f t="shared" si="294"/>
        <v/>
      </c>
      <c r="F967" s="173" t="str">
        <f>IF(AND(COUNTA(H970:H997),COUNTA(I970:I997)),IF(L998=0,"Hier die Anzahl eintagen!",""),"")</f>
        <v/>
      </c>
      <c r="G967" s="174"/>
      <c r="H967" s="26"/>
      <c r="I967" s="26" t="str">
        <f t="shared" ref="I967:T967" si="301">I917</f>
        <v/>
      </c>
      <c r="J967" s="26" t="str">
        <f t="shared" si="301"/>
        <v/>
      </c>
      <c r="K967" s="26" t="str">
        <f t="shared" si="301"/>
        <v/>
      </c>
      <c r="L967" s="26" t="str">
        <f t="shared" si="301"/>
        <v/>
      </c>
      <c r="M967" s="26" t="str">
        <f t="shared" si="301"/>
        <v/>
      </c>
      <c r="N967" s="26" t="str">
        <f t="shared" si="301"/>
        <v/>
      </c>
      <c r="O967" s="26" t="str">
        <f t="shared" si="301"/>
        <v/>
      </c>
      <c r="P967" s="26" t="str">
        <f t="shared" si="301"/>
        <v/>
      </c>
      <c r="Q967" s="26" t="str">
        <f t="shared" si="301"/>
        <v/>
      </c>
      <c r="R967" s="26" t="str">
        <f t="shared" si="301"/>
        <v/>
      </c>
      <c r="S967" s="26" t="str">
        <f t="shared" si="301"/>
        <v/>
      </c>
      <c r="T967" s="26" t="str">
        <f t="shared" si="301"/>
        <v/>
      </c>
    </row>
    <row r="968" spans="1:20" ht="9.75" customHeight="1" x14ac:dyDescent="0.2">
      <c r="A968" s="27" t="str">
        <f t="shared" si="295"/>
        <v/>
      </c>
      <c r="B968" s="27" t="str">
        <f t="shared" si="295"/>
        <v/>
      </c>
      <c r="C968" s="247"/>
      <c r="D968" s="247"/>
      <c r="E968" s="27" t="str">
        <f t="shared" si="294"/>
        <v/>
      </c>
      <c r="F968" s="176"/>
      <c r="G968" s="177" t="str">
        <f>G918</f>
        <v/>
      </c>
      <c r="H968" s="27" t="str">
        <f t="shared" ref="H968:T968" si="302">H918</f>
        <v/>
      </c>
      <c r="I968" s="27" t="str">
        <f t="shared" si="302"/>
        <v>€</v>
      </c>
      <c r="J968" s="27" t="str">
        <f t="shared" si="302"/>
        <v/>
      </c>
      <c r="K968" s="27" t="str">
        <f t="shared" si="302"/>
        <v>€</v>
      </c>
      <c r="L968" s="27" t="str">
        <f t="shared" si="302"/>
        <v>€</v>
      </c>
      <c r="M968" s="27" t="str">
        <f t="shared" si="302"/>
        <v>€</v>
      </c>
      <c r="N968" s="27" t="str">
        <f t="shared" si="302"/>
        <v>€</v>
      </c>
      <c r="O968" s="27" t="str">
        <f t="shared" si="302"/>
        <v>€</v>
      </c>
      <c r="P968" s="27" t="str">
        <f t="shared" si="302"/>
        <v>€</v>
      </c>
      <c r="Q968" s="27" t="str">
        <f t="shared" si="302"/>
        <v>€</v>
      </c>
      <c r="R968" s="27" t="str">
        <f t="shared" si="302"/>
        <v>€</v>
      </c>
      <c r="S968" s="27" t="str">
        <f t="shared" si="302"/>
        <v>€</v>
      </c>
      <c r="T968" s="27" t="str">
        <f t="shared" si="302"/>
        <v>€</v>
      </c>
    </row>
    <row r="969" spans="1:20" ht="9.75" customHeight="1" x14ac:dyDescent="0.2">
      <c r="A969" s="18">
        <f t="shared" si="295"/>
        <v>1</v>
      </c>
      <c r="B969" s="18">
        <f t="shared" si="295"/>
        <v>2</v>
      </c>
      <c r="C969" s="235" t="str">
        <f>C919</f>
        <v/>
      </c>
      <c r="D969" s="235"/>
      <c r="E969" s="18">
        <f t="shared" si="294"/>
        <v>3</v>
      </c>
      <c r="F969" s="236">
        <f t="shared" si="294"/>
        <v>4</v>
      </c>
      <c r="G969" s="237"/>
      <c r="H969" s="18">
        <f t="shared" ref="H969:T969" si="303">H919</f>
        <v>5</v>
      </c>
      <c r="I969" s="18">
        <f t="shared" si="303"/>
        <v>6</v>
      </c>
      <c r="J969" s="18" t="str">
        <f t="shared" si="303"/>
        <v/>
      </c>
      <c r="K969" s="18" t="str">
        <f t="shared" si="303"/>
        <v/>
      </c>
      <c r="L969" s="18">
        <f t="shared" si="303"/>
        <v>7</v>
      </c>
      <c r="M969" s="18" t="str">
        <f t="shared" si="303"/>
        <v/>
      </c>
      <c r="N969" s="18" t="str">
        <f t="shared" si="303"/>
        <v/>
      </c>
      <c r="O969" s="18" t="str">
        <f t="shared" si="303"/>
        <v/>
      </c>
      <c r="P969" s="18" t="str">
        <f t="shared" si="303"/>
        <v/>
      </c>
      <c r="Q969" s="18" t="str">
        <f t="shared" si="303"/>
        <v/>
      </c>
      <c r="R969" s="18" t="str">
        <f t="shared" si="303"/>
        <v/>
      </c>
      <c r="S969" s="18" t="str">
        <f t="shared" si="303"/>
        <v/>
      </c>
      <c r="T969" s="18">
        <f t="shared" si="303"/>
        <v>8</v>
      </c>
    </row>
    <row r="970" spans="1:20" ht="9.75" customHeight="1" x14ac:dyDescent="0.2">
      <c r="A970" s="28"/>
      <c r="B970" s="51"/>
      <c r="C970" s="156"/>
      <c r="D970" s="78" t="str">
        <f>IF($Y$3="ja",UPPER(C970),"O")</f>
        <v>O</v>
      </c>
      <c r="E970" s="23"/>
      <c r="F970" s="155"/>
      <c r="G970" s="184"/>
      <c r="H970" s="39"/>
      <c r="I970" s="39"/>
      <c r="J970" s="23"/>
      <c r="K970" s="37"/>
      <c r="L970" s="38">
        <f>IF(OR(D970="",F970=""),0,IFERROR(ROUNDDOWN(H970*I970,2),0))</f>
        <v>0</v>
      </c>
      <c r="M970" s="38">
        <f>ROUNDDOWN($Y$6*$L970,2)</f>
        <v>0</v>
      </c>
      <c r="N970" s="38"/>
      <c r="O970" s="38"/>
      <c r="P970" s="38"/>
      <c r="Q970" s="38"/>
      <c r="R970" s="37"/>
      <c r="S970" s="37"/>
      <c r="T970" s="37"/>
    </row>
    <row r="971" spans="1:20" ht="9.75" customHeight="1" x14ac:dyDescent="0.2">
      <c r="A971" s="29"/>
      <c r="B971" s="52"/>
      <c r="C971" s="157"/>
      <c r="D971" s="79" t="str">
        <f t="shared" ref="D971:D997" si="304">IF($Y$3="ja",IF(UPPER(C971)="",D970,UPPER(C971)),"O")</f>
        <v>O</v>
      </c>
      <c r="E971" s="58" t="str">
        <f>IF(A956=A906,"Übertrag","")</f>
        <v>Übertrag</v>
      </c>
      <c r="F971" s="155"/>
      <c r="G971" s="184"/>
      <c r="H971" s="39"/>
      <c r="I971" s="39"/>
      <c r="J971" s="24"/>
      <c r="K971" s="39">
        <f>IF(E971="Übertrag",IF(K948=0,0,K948),0)</f>
        <v>0</v>
      </c>
      <c r="L971" s="38">
        <f>IF(E971="Übertrag",IF(L948=0,0,L948),IF(OR(D971="",F971=""),0,IFERROR(ROUNDDOWN(H971*I971,2),0)))</f>
        <v>0</v>
      </c>
      <c r="M971" s="39">
        <f>IF(E971="Übertrag",IF(M948=0,0,M948),ROUNDDOWN($Y$6*$L971,2))</f>
        <v>0</v>
      </c>
      <c r="N971" s="39">
        <f>IF(E971="Übertrag",IF(N948=0,0,N948),0)</f>
        <v>0</v>
      </c>
      <c r="O971" s="39">
        <f>IF(E971="Übertrag",IF(O948=0,0,O948),0)</f>
        <v>0</v>
      </c>
      <c r="P971" s="39">
        <f>IF(E971="Übertrag",IF(P948=0,0,P948),0)</f>
        <v>0</v>
      </c>
      <c r="Q971" s="39">
        <f>IF(E971="Übertrag",IF(Q948=0,0,Q948),0)</f>
        <v>0</v>
      </c>
      <c r="R971" s="39">
        <f>IF(E971="Übertrag",IF(R948=0,0,R948),0)</f>
        <v>0</v>
      </c>
      <c r="S971" s="39">
        <f>IF(E971="Übertrag",IF(S948=0,0,S948),0)</f>
        <v>0</v>
      </c>
      <c r="T971" s="39">
        <f>IF(E971="Übertrag",IF(T948=0,0,T948),0)</f>
        <v>0</v>
      </c>
    </row>
    <row r="972" spans="1:20" ht="9.75" customHeight="1" x14ac:dyDescent="0.2">
      <c r="A972" s="29"/>
      <c r="B972" s="52"/>
      <c r="C972" s="157"/>
      <c r="D972" s="79" t="str">
        <f t="shared" si="304"/>
        <v>O</v>
      </c>
      <c r="E972" s="24"/>
      <c r="F972" s="155"/>
      <c r="G972" s="184"/>
      <c r="H972" s="39"/>
      <c r="I972" s="39"/>
      <c r="J972" s="24"/>
      <c r="K972" s="39"/>
      <c r="L972" s="38">
        <f t="shared" ref="L972:L997" si="305">IF(OR(D972="",F972=""),0,IFERROR(ROUNDDOWN(H972*I972,2),0))</f>
        <v>0</v>
      </c>
      <c r="M972" s="38">
        <f t="shared" ref="M972:M997" si="306">ROUNDDOWN($Y$6*$L972,2)</f>
        <v>0</v>
      </c>
      <c r="N972" s="38"/>
      <c r="O972" s="38"/>
      <c r="P972" s="38"/>
      <c r="Q972" s="38"/>
      <c r="R972" s="39"/>
      <c r="S972" s="39"/>
      <c r="T972" s="39"/>
    </row>
    <row r="973" spans="1:20" ht="9.75" customHeight="1" x14ac:dyDescent="0.2">
      <c r="A973" s="29"/>
      <c r="B973" s="52"/>
      <c r="C973" s="157"/>
      <c r="D973" s="79" t="str">
        <f t="shared" si="304"/>
        <v>O</v>
      </c>
      <c r="E973" s="24"/>
      <c r="F973" s="155"/>
      <c r="G973" s="184"/>
      <c r="H973" s="39"/>
      <c r="I973" s="39"/>
      <c r="J973" s="24"/>
      <c r="K973" s="39"/>
      <c r="L973" s="38">
        <f t="shared" si="305"/>
        <v>0</v>
      </c>
      <c r="M973" s="38">
        <f t="shared" si="306"/>
        <v>0</v>
      </c>
      <c r="N973" s="38"/>
      <c r="O973" s="38"/>
      <c r="P973" s="38"/>
      <c r="Q973" s="38"/>
      <c r="R973" s="39"/>
      <c r="S973" s="39"/>
      <c r="T973" s="39"/>
    </row>
    <row r="974" spans="1:20" ht="9.75" customHeight="1" x14ac:dyDescent="0.2">
      <c r="A974" s="29"/>
      <c r="B974" s="52"/>
      <c r="C974" s="157"/>
      <c r="D974" s="79" t="str">
        <f t="shared" si="304"/>
        <v>O</v>
      </c>
      <c r="E974" s="24"/>
      <c r="F974" s="155"/>
      <c r="G974" s="184"/>
      <c r="H974" s="39"/>
      <c r="I974" s="39"/>
      <c r="J974" s="24"/>
      <c r="K974" s="39"/>
      <c r="L974" s="38">
        <f t="shared" si="305"/>
        <v>0</v>
      </c>
      <c r="M974" s="38">
        <f t="shared" si="306"/>
        <v>0</v>
      </c>
      <c r="N974" s="38"/>
      <c r="O974" s="38"/>
      <c r="P974" s="38"/>
      <c r="Q974" s="38"/>
      <c r="R974" s="39"/>
      <c r="S974" s="39"/>
      <c r="T974" s="39"/>
    </row>
    <row r="975" spans="1:20" ht="9.75" customHeight="1" x14ac:dyDescent="0.2">
      <c r="A975" s="29"/>
      <c r="B975" s="52"/>
      <c r="C975" s="157"/>
      <c r="D975" s="79" t="str">
        <f t="shared" si="304"/>
        <v>O</v>
      </c>
      <c r="E975" s="24"/>
      <c r="F975" s="155"/>
      <c r="G975" s="184"/>
      <c r="H975" s="39"/>
      <c r="I975" s="39"/>
      <c r="J975" s="24"/>
      <c r="K975" s="39"/>
      <c r="L975" s="38">
        <f t="shared" si="305"/>
        <v>0</v>
      </c>
      <c r="M975" s="38">
        <f t="shared" si="306"/>
        <v>0</v>
      </c>
      <c r="N975" s="38"/>
      <c r="O975" s="38"/>
      <c r="P975" s="38"/>
      <c r="Q975" s="38"/>
      <c r="R975" s="39"/>
      <c r="S975" s="39"/>
      <c r="T975" s="39"/>
    </row>
    <row r="976" spans="1:20" ht="9.75" customHeight="1" x14ac:dyDescent="0.2">
      <c r="A976" s="29"/>
      <c r="B976" s="52"/>
      <c r="C976" s="157"/>
      <c r="D976" s="79" t="str">
        <f t="shared" si="304"/>
        <v>O</v>
      </c>
      <c r="E976" s="24"/>
      <c r="F976" s="155"/>
      <c r="G976" s="184"/>
      <c r="H976" s="39"/>
      <c r="I976" s="39"/>
      <c r="J976" s="24"/>
      <c r="K976" s="39"/>
      <c r="L976" s="38">
        <f t="shared" si="305"/>
        <v>0</v>
      </c>
      <c r="M976" s="38">
        <f t="shared" si="306"/>
        <v>0</v>
      </c>
      <c r="N976" s="38"/>
      <c r="O976" s="38"/>
      <c r="P976" s="38"/>
      <c r="Q976" s="38"/>
      <c r="R976" s="39"/>
      <c r="S976" s="39"/>
      <c r="T976" s="39"/>
    </row>
    <row r="977" spans="1:20" ht="9.75" customHeight="1" x14ac:dyDescent="0.2">
      <c r="A977" s="29"/>
      <c r="B977" s="52"/>
      <c r="C977" s="157"/>
      <c r="D977" s="79" t="str">
        <f t="shared" si="304"/>
        <v>O</v>
      </c>
      <c r="E977" s="24"/>
      <c r="F977" s="155"/>
      <c r="G977" s="184"/>
      <c r="H977" s="39"/>
      <c r="I977" s="39"/>
      <c r="J977" s="24"/>
      <c r="K977" s="39"/>
      <c r="L977" s="38">
        <f t="shared" si="305"/>
        <v>0</v>
      </c>
      <c r="M977" s="38">
        <f t="shared" si="306"/>
        <v>0</v>
      </c>
      <c r="N977" s="38"/>
      <c r="O977" s="38"/>
      <c r="P977" s="38"/>
      <c r="Q977" s="38"/>
      <c r="R977" s="39"/>
      <c r="S977" s="39"/>
      <c r="T977" s="39"/>
    </row>
    <row r="978" spans="1:20" ht="9.75" customHeight="1" x14ac:dyDescent="0.2">
      <c r="A978" s="29"/>
      <c r="B978" s="52"/>
      <c r="C978" s="157"/>
      <c r="D978" s="79" t="str">
        <f t="shared" si="304"/>
        <v>O</v>
      </c>
      <c r="E978" s="24"/>
      <c r="F978" s="155"/>
      <c r="G978" s="184"/>
      <c r="H978" s="39"/>
      <c r="I978" s="39"/>
      <c r="J978" s="24"/>
      <c r="K978" s="39"/>
      <c r="L978" s="38">
        <f t="shared" si="305"/>
        <v>0</v>
      </c>
      <c r="M978" s="38">
        <f t="shared" si="306"/>
        <v>0</v>
      </c>
      <c r="N978" s="38"/>
      <c r="O978" s="38"/>
      <c r="P978" s="38"/>
      <c r="Q978" s="38"/>
      <c r="R978" s="39"/>
      <c r="S978" s="39"/>
      <c r="T978" s="39"/>
    </row>
    <row r="979" spans="1:20" ht="9.75" customHeight="1" x14ac:dyDescent="0.2">
      <c r="A979" s="29"/>
      <c r="B979" s="52"/>
      <c r="C979" s="157"/>
      <c r="D979" s="79" t="str">
        <f t="shared" si="304"/>
        <v>O</v>
      </c>
      <c r="E979" s="24"/>
      <c r="F979" s="155"/>
      <c r="G979" s="184"/>
      <c r="H979" s="39"/>
      <c r="I979" s="39"/>
      <c r="J979" s="24"/>
      <c r="K979" s="39"/>
      <c r="L979" s="38">
        <f t="shared" si="305"/>
        <v>0</v>
      </c>
      <c r="M979" s="38">
        <f t="shared" si="306"/>
        <v>0</v>
      </c>
      <c r="N979" s="38"/>
      <c r="O979" s="38"/>
      <c r="P979" s="38"/>
      <c r="Q979" s="38"/>
      <c r="R979" s="39"/>
      <c r="S979" s="39"/>
      <c r="T979" s="39"/>
    </row>
    <row r="980" spans="1:20" ht="9.75" customHeight="1" x14ac:dyDescent="0.2">
      <c r="A980" s="29"/>
      <c r="B980" s="52"/>
      <c r="C980" s="157"/>
      <c r="D980" s="79" t="str">
        <f t="shared" si="304"/>
        <v>O</v>
      </c>
      <c r="E980" s="24"/>
      <c r="F980" s="155"/>
      <c r="G980" s="184"/>
      <c r="H980" s="39"/>
      <c r="I980" s="39"/>
      <c r="J980" s="24"/>
      <c r="K980" s="39"/>
      <c r="L980" s="38">
        <f t="shared" si="305"/>
        <v>0</v>
      </c>
      <c r="M980" s="38">
        <f t="shared" si="306"/>
        <v>0</v>
      </c>
      <c r="N980" s="38"/>
      <c r="O980" s="38"/>
      <c r="P980" s="38"/>
      <c r="Q980" s="38"/>
      <c r="R980" s="39"/>
      <c r="S980" s="39"/>
      <c r="T980" s="39"/>
    </row>
    <row r="981" spans="1:20" ht="9.75" customHeight="1" x14ac:dyDescent="0.2">
      <c r="A981" s="29"/>
      <c r="B981" s="52"/>
      <c r="C981" s="157"/>
      <c r="D981" s="79" t="str">
        <f t="shared" si="304"/>
        <v>O</v>
      </c>
      <c r="E981" s="24"/>
      <c r="F981" s="155"/>
      <c r="G981" s="184"/>
      <c r="H981" s="39"/>
      <c r="I981" s="39"/>
      <c r="J981" s="24"/>
      <c r="K981" s="39"/>
      <c r="L981" s="38">
        <f t="shared" si="305"/>
        <v>0</v>
      </c>
      <c r="M981" s="38">
        <f t="shared" si="306"/>
        <v>0</v>
      </c>
      <c r="N981" s="38"/>
      <c r="O981" s="38"/>
      <c r="P981" s="38"/>
      <c r="Q981" s="38"/>
      <c r="R981" s="39"/>
      <c r="S981" s="39"/>
      <c r="T981" s="39"/>
    </row>
    <row r="982" spans="1:20" ht="9.75" customHeight="1" x14ac:dyDescent="0.2">
      <c r="A982" s="29"/>
      <c r="B982" s="52"/>
      <c r="C982" s="157"/>
      <c r="D982" s="79" t="str">
        <f t="shared" si="304"/>
        <v>O</v>
      </c>
      <c r="E982" s="24"/>
      <c r="F982" s="155"/>
      <c r="G982" s="184"/>
      <c r="H982" s="39"/>
      <c r="I982" s="39"/>
      <c r="J982" s="24"/>
      <c r="K982" s="39"/>
      <c r="L982" s="38">
        <f t="shared" si="305"/>
        <v>0</v>
      </c>
      <c r="M982" s="38">
        <f t="shared" si="306"/>
        <v>0</v>
      </c>
      <c r="N982" s="38"/>
      <c r="O982" s="38"/>
      <c r="P982" s="38"/>
      <c r="Q982" s="38"/>
      <c r="R982" s="39"/>
      <c r="S982" s="39"/>
      <c r="T982" s="39"/>
    </row>
    <row r="983" spans="1:20" ht="9.75" customHeight="1" x14ac:dyDescent="0.2">
      <c r="A983" s="29"/>
      <c r="B983" s="52"/>
      <c r="C983" s="157"/>
      <c r="D983" s="79" t="str">
        <f t="shared" si="304"/>
        <v>O</v>
      </c>
      <c r="E983" s="24"/>
      <c r="F983" s="155"/>
      <c r="G983" s="184"/>
      <c r="H983" s="39"/>
      <c r="I983" s="39"/>
      <c r="J983" s="24"/>
      <c r="K983" s="39"/>
      <c r="L983" s="38">
        <f t="shared" si="305"/>
        <v>0</v>
      </c>
      <c r="M983" s="38">
        <f t="shared" si="306"/>
        <v>0</v>
      </c>
      <c r="N983" s="38"/>
      <c r="O983" s="38"/>
      <c r="P983" s="38"/>
      <c r="Q983" s="38"/>
      <c r="R983" s="39"/>
      <c r="S983" s="39"/>
      <c r="T983" s="39"/>
    </row>
    <row r="984" spans="1:20" ht="9.75" customHeight="1" x14ac:dyDescent="0.2">
      <c r="A984" s="29"/>
      <c r="B984" s="52"/>
      <c r="C984" s="157"/>
      <c r="D984" s="79" t="str">
        <f t="shared" si="304"/>
        <v>O</v>
      </c>
      <c r="E984" s="24"/>
      <c r="F984" s="155"/>
      <c r="G984" s="184"/>
      <c r="H984" s="39"/>
      <c r="I984" s="39"/>
      <c r="J984" s="24"/>
      <c r="K984" s="39"/>
      <c r="L984" s="38">
        <f t="shared" si="305"/>
        <v>0</v>
      </c>
      <c r="M984" s="38">
        <f t="shared" si="306"/>
        <v>0</v>
      </c>
      <c r="N984" s="38"/>
      <c r="O984" s="38"/>
      <c r="P984" s="38"/>
      <c r="Q984" s="38"/>
      <c r="R984" s="39"/>
      <c r="S984" s="39"/>
      <c r="T984" s="39"/>
    </row>
    <row r="985" spans="1:20" ht="9.75" customHeight="1" x14ac:dyDescent="0.2">
      <c r="A985" s="29"/>
      <c r="B985" s="52"/>
      <c r="C985" s="157"/>
      <c r="D985" s="79" t="str">
        <f t="shared" si="304"/>
        <v>O</v>
      </c>
      <c r="E985" s="24"/>
      <c r="F985" s="155"/>
      <c r="G985" s="184"/>
      <c r="H985" s="39"/>
      <c r="I985" s="39"/>
      <c r="J985" s="24"/>
      <c r="K985" s="39"/>
      <c r="L985" s="38">
        <f t="shared" si="305"/>
        <v>0</v>
      </c>
      <c r="M985" s="38">
        <f t="shared" si="306"/>
        <v>0</v>
      </c>
      <c r="N985" s="38"/>
      <c r="O985" s="38"/>
      <c r="P985" s="38"/>
      <c r="Q985" s="38"/>
      <c r="R985" s="39"/>
      <c r="S985" s="39"/>
      <c r="T985" s="39"/>
    </row>
    <row r="986" spans="1:20" ht="9.75" customHeight="1" x14ac:dyDescent="0.2">
      <c r="A986" s="29"/>
      <c r="B986" s="52"/>
      <c r="C986" s="157"/>
      <c r="D986" s="79" t="str">
        <f t="shared" si="304"/>
        <v>O</v>
      </c>
      <c r="E986" s="24"/>
      <c r="F986" s="155"/>
      <c r="G986" s="184"/>
      <c r="H986" s="39"/>
      <c r="I986" s="39"/>
      <c r="J986" s="24"/>
      <c r="K986" s="39"/>
      <c r="L986" s="38">
        <f t="shared" si="305"/>
        <v>0</v>
      </c>
      <c r="M986" s="38">
        <f t="shared" si="306"/>
        <v>0</v>
      </c>
      <c r="N986" s="38"/>
      <c r="O986" s="38"/>
      <c r="P986" s="38"/>
      <c r="Q986" s="38"/>
      <c r="R986" s="39"/>
      <c r="S986" s="39"/>
      <c r="T986" s="39"/>
    </row>
    <row r="987" spans="1:20" ht="9.75" customHeight="1" x14ac:dyDescent="0.2">
      <c r="A987" s="29"/>
      <c r="B987" s="52"/>
      <c r="C987" s="157"/>
      <c r="D987" s="79" t="str">
        <f t="shared" si="304"/>
        <v>O</v>
      </c>
      <c r="E987" s="24"/>
      <c r="F987" s="155"/>
      <c r="G987" s="184"/>
      <c r="H987" s="39"/>
      <c r="I987" s="39"/>
      <c r="J987" s="24"/>
      <c r="K987" s="39"/>
      <c r="L987" s="38">
        <f t="shared" si="305"/>
        <v>0</v>
      </c>
      <c r="M987" s="38">
        <f t="shared" si="306"/>
        <v>0</v>
      </c>
      <c r="N987" s="38"/>
      <c r="O987" s="38"/>
      <c r="P987" s="38"/>
      <c r="Q987" s="38"/>
      <c r="R987" s="39"/>
      <c r="S987" s="39"/>
      <c r="T987" s="39"/>
    </row>
    <row r="988" spans="1:20" ht="9.75" customHeight="1" x14ac:dyDescent="0.2">
      <c r="A988" s="29"/>
      <c r="B988" s="52"/>
      <c r="C988" s="157"/>
      <c r="D988" s="79" t="str">
        <f t="shared" si="304"/>
        <v>O</v>
      </c>
      <c r="E988" s="24"/>
      <c r="F988" s="155"/>
      <c r="G988" s="184"/>
      <c r="H988" s="39"/>
      <c r="I988" s="39"/>
      <c r="J988" s="24"/>
      <c r="K988" s="39"/>
      <c r="L988" s="38">
        <f t="shared" si="305"/>
        <v>0</v>
      </c>
      <c r="M988" s="38">
        <f t="shared" si="306"/>
        <v>0</v>
      </c>
      <c r="N988" s="38"/>
      <c r="O988" s="38"/>
      <c r="P988" s="38"/>
      <c r="Q988" s="38"/>
      <c r="R988" s="39"/>
      <c r="S988" s="39"/>
      <c r="T988" s="39"/>
    </row>
    <row r="989" spans="1:20" ht="9.75" customHeight="1" x14ac:dyDescent="0.2">
      <c r="A989" s="29"/>
      <c r="B989" s="52"/>
      <c r="C989" s="157"/>
      <c r="D989" s="79" t="str">
        <f t="shared" si="304"/>
        <v>O</v>
      </c>
      <c r="E989" s="24"/>
      <c r="F989" s="155"/>
      <c r="G989" s="184"/>
      <c r="H989" s="39"/>
      <c r="I989" s="39"/>
      <c r="J989" s="24"/>
      <c r="K989" s="39"/>
      <c r="L989" s="38">
        <f t="shared" si="305"/>
        <v>0</v>
      </c>
      <c r="M989" s="38">
        <f t="shared" si="306"/>
        <v>0</v>
      </c>
      <c r="N989" s="38"/>
      <c r="O989" s="38"/>
      <c r="P989" s="38"/>
      <c r="Q989" s="38"/>
      <c r="R989" s="39"/>
      <c r="S989" s="39"/>
      <c r="T989" s="39"/>
    </row>
    <row r="990" spans="1:20" ht="9.75" customHeight="1" x14ac:dyDescent="0.2">
      <c r="A990" s="29"/>
      <c r="B990" s="52"/>
      <c r="C990" s="157"/>
      <c r="D990" s="79" t="str">
        <f t="shared" si="304"/>
        <v>O</v>
      </c>
      <c r="E990" s="24"/>
      <c r="F990" s="155"/>
      <c r="G990" s="184"/>
      <c r="H990" s="39"/>
      <c r="I990" s="39"/>
      <c r="J990" s="24"/>
      <c r="K990" s="39"/>
      <c r="L990" s="38">
        <f t="shared" si="305"/>
        <v>0</v>
      </c>
      <c r="M990" s="38">
        <f t="shared" si="306"/>
        <v>0</v>
      </c>
      <c r="N990" s="38"/>
      <c r="O990" s="38"/>
      <c r="P990" s="38"/>
      <c r="Q990" s="38"/>
      <c r="R990" s="39"/>
      <c r="S990" s="39"/>
      <c r="T990" s="39"/>
    </row>
    <row r="991" spans="1:20" ht="9.75" customHeight="1" x14ac:dyDescent="0.2">
      <c r="A991" s="29"/>
      <c r="B991" s="52"/>
      <c r="C991" s="157"/>
      <c r="D991" s="79" t="str">
        <f t="shared" si="304"/>
        <v>O</v>
      </c>
      <c r="E991" s="24"/>
      <c r="F991" s="155"/>
      <c r="G991" s="184"/>
      <c r="H991" s="39"/>
      <c r="I991" s="39"/>
      <c r="J991" s="24"/>
      <c r="K991" s="39"/>
      <c r="L991" s="38">
        <f t="shared" si="305"/>
        <v>0</v>
      </c>
      <c r="M991" s="38">
        <f t="shared" si="306"/>
        <v>0</v>
      </c>
      <c r="N991" s="38"/>
      <c r="O991" s="38"/>
      <c r="P991" s="38"/>
      <c r="Q991" s="38"/>
      <c r="R991" s="39"/>
      <c r="S991" s="39"/>
      <c r="T991" s="39"/>
    </row>
    <row r="992" spans="1:20" ht="9.75" customHeight="1" x14ac:dyDescent="0.2">
      <c r="A992" s="29"/>
      <c r="B992" s="52"/>
      <c r="C992" s="157"/>
      <c r="D992" s="79" t="str">
        <f t="shared" si="304"/>
        <v>O</v>
      </c>
      <c r="E992" s="24"/>
      <c r="F992" s="155"/>
      <c r="G992" s="184"/>
      <c r="H992" s="39"/>
      <c r="I992" s="39"/>
      <c r="J992" s="24"/>
      <c r="K992" s="39"/>
      <c r="L992" s="38">
        <f t="shared" si="305"/>
        <v>0</v>
      </c>
      <c r="M992" s="38">
        <f t="shared" si="306"/>
        <v>0</v>
      </c>
      <c r="N992" s="38"/>
      <c r="O992" s="38"/>
      <c r="P992" s="38"/>
      <c r="Q992" s="38"/>
      <c r="R992" s="39"/>
      <c r="S992" s="39"/>
      <c r="T992" s="39"/>
    </row>
    <row r="993" spans="1:21" ht="9.75" customHeight="1" x14ac:dyDescent="0.2">
      <c r="A993" s="29"/>
      <c r="B993" s="52"/>
      <c r="C993" s="157"/>
      <c r="D993" s="79" t="str">
        <f t="shared" si="304"/>
        <v>O</v>
      </c>
      <c r="E993" s="24"/>
      <c r="F993" s="155"/>
      <c r="G993" s="184"/>
      <c r="H993" s="39"/>
      <c r="I993" s="39"/>
      <c r="J993" s="24"/>
      <c r="K993" s="39"/>
      <c r="L993" s="38">
        <f t="shared" si="305"/>
        <v>0</v>
      </c>
      <c r="M993" s="38">
        <f t="shared" si="306"/>
        <v>0</v>
      </c>
      <c r="N993" s="38"/>
      <c r="O993" s="38"/>
      <c r="P993" s="38"/>
      <c r="Q993" s="38"/>
      <c r="R993" s="39"/>
      <c r="S993" s="39"/>
      <c r="T993" s="39"/>
    </row>
    <row r="994" spans="1:21" ht="9.75" customHeight="1" x14ac:dyDescent="0.2">
      <c r="A994" s="29"/>
      <c r="B994" s="52"/>
      <c r="C994" s="157"/>
      <c r="D994" s="79" t="str">
        <f t="shared" si="304"/>
        <v>O</v>
      </c>
      <c r="E994" s="24"/>
      <c r="F994" s="155"/>
      <c r="G994" s="184"/>
      <c r="H994" s="39"/>
      <c r="I994" s="39"/>
      <c r="J994" s="24"/>
      <c r="K994" s="39"/>
      <c r="L994" s="38">
        <f t="shared" si="305"/>
        <v>0</v>
      </c>
      <c r="M994" s="38">
        <f t="shared" si="306"/>
        <v>0</v>
      </c>
      <c r="N994" s="38"/>
      <c r="O994" s="38"/>
      <c r="P994" s="38"/>
      <c r="Q994" s="38"/>
      <c r="R994" s="39"/>
      <c r="S994" s="39"/>
      <c r="T994" s="39"/>
    </row>
    <row r="995" spans="1:21" ht="9.75" customHeight="1" x14ac:dyDescent="0.2">
      <c r="A995" s="29"/>
      <c r="B995" s="52"/>
      <c r="C995" s="157"/>
      <c r="D995" s="79" t="str">
        <f t="shared" si="304"/>
        <v>O</v>
      </c>
      <c r="E995" s="24"/>
      <c r="F995" s="155"/>
      <c r="G995" s="184"/>
      <c r="H995" s="39"/>
      <c r="I995" s="39"/>
      <c r="J995" s="24"/>
      <c r="K995" s="39"/>
      <c r="L995" s="38">
        <f t="shared" si="305"/>
        <v>0</v>
      </c>
      <c r="M995" s="38">
        <f t="shared" si="306"/>
        <v>0</v>
      </c>
      <c r="N995" s="38"/>
      <c r="O995" s="38"/>
      <c r="P995" s="38"/>
      <c r="Q995" s="38"/>
      <c r="R995" s="39"/>
      <c r="S995" s="39"/>
      <c r="T995" s="39"/>
    </row>
    <row r="996" spans="1:21" ht="9.75" customHeight="1" x14ac:dyDescent="0.2">
      <c r="A996" s="29"/>
      <c r="B996" s="52"/>
      <c r="C996" s="157"/>
      <c r="D996" s="79" t="str">
        <f t="shared" si="304"/>
        <v>O</v>
      </c>
      <c r="E996" s="24"/>
      <c r="F996" s="155"/>
      <c r="G996" s="184"/>
      <c r="H996" s="39"/>
      <c r="I996" s="39"/>
      <c r="J996" s="24"/>
      <c r="K996" s="39"/>
      <c r="L996" s="38">
        <f t="shared" si="305"/>
        <v>0</v>
      </c>
      <c r="M996" s="38">
        <f t="shared" si="306"/>
        <v>0</v>
      </c>
      <c r="N996" s="38"/>
      <c r="O996" s="38"/>
      <c r="P996" s="38"/>
      <c r="Q996" s="38"/>
      <c r="R996" s="39"/>
      <c r="S996" s="39"/>
      <c r="T996" s="39"/>
      <c r="U996" s="267" t="str">
        <f>U946</f>
        <v xml:space="preserve"> </v>
      </c>
    </row>
    <row r="997" spans="1:21" ht="9.75" customHeight="1" x14ac:dyDescent="0.2">
      <c r="A997" s="30"/>
      <c r="B997" s="53"/>
      <c r="C997" s="158"/>
      <c r="D997" s="80" t="str">
        <f t="shared" si="304"/>
        <v>O</v>
      </c>
      <c r="E997" s="25"/>
      <c r="F997" s="155"/>
      <c r="G997" s="184"/>
      <c r="H997" s="40"/>
      <c r="I997" s="39"/>
      <c r="J997" s="25"/>
      <c r="K997" s="40"/>
      <c r="L997" s="38">
        <f t="shared" si="305"/>
        <v>0</v>
      </c>
      <c r="M997" s="38">
        <f t="shared" si="306"/>
        <v>0</v>
      </c>
      <c r="N997" s="38"/>
      <c r="O997" s="38"/>
      <c r="P997" s="38"/>
      <c r="Q997" s="38"/>
      <c r="R997" s="40"/>
      <c r="S997" s="40"/>
      <c r="T997" s="40"/>
      <c r="U997" s="267"/>
    </row>
    <row r="998" spans="1:21" ht="9.75" customHeight="1" x14ac:dyDescent="0.2">
      <c r="A998" s="188" t="str">
        <f>IF(A948&lt;&gt;"",A948,"")</f>
        <v/>
      </c>
      <c r="B998" s="125"/>
      <c r="C998" s="125"/>
      <c r="D998" s="125"/>
      <c r="E998" s="125"/>
      <c r="F998" s="129"/>
      <c r="G998" s="129" t="str">
        <f>G948</f>
        <v>Summe</v>
      </c>
      <c r="H998" s="129"/>
      <c r="I998" s="130"/>
      <c r="J998" s="20" t="str">
        <f>J948</f>
        <v xml:space="preserve"> Summe</v>
      </c>
      <c r="K998" s="41">
        <f t="shared" ref="K998:T998" si="307">SUM(K970:K997)</f>
        <v>0</v>
      </c>
      <c r="L998" s="41">
        <f t="shared" si="307"/>
        <v>0</v>
      </c>
      <c r="M998" s="41">
        <f t="shared" si="307"/>
        <v>0</v>
      </c>
      <c r="N998" s="41">
        <f t="shared" si="307"/>
        <v>0</v>
      </c>
      <c r="O998" s="41">
        <f t="shared" si="307"/>
        <v>0</v>
      </c>
      <c r="P998" s="41">
        <f t="shared" si="307"/>
        <v>0</v>
      </c>
      <c r="Q998" s="41">
        <f t="shared" si="307"/>
        <v>0</v>
      </c>
      <c r="R998" s="41">
        <f t="shared" si="307"/>
        <v>0</v>
      </c>
      <c r="S998" s="41">
        <f t="shared" si="307"/>
        <v>0</v>
      </c>
      <c r="T998" s="41">
        <f t="shared" si="307"/>
        <v>0</v>
      </c>
      <c r="U998" s="267"/>
    </row>
    <row r="999" spans="1:21" ht="9.75" customHeight="1" x14ac:dyDescent="0.2">
      <c r="A999" s="9"/>
      <c r="B999" s="9"/>
      <c r="C999" s="9"/>
      <c r="D999" s="9"/>
      <c r="E999" s="8"/>
      <c r="F999" s="131"/>
      <c r="G999" s="131" t="str">
        <f>G949</f>
        <v>Gemeinkosten 25% pauschal</v>
      </c>
      <c r="H999" s="131"/>
      <c r="I999" s="132"/>
      <c r="J999" s="20" t="str">
        <f>J949</f>
        <v xml:space="preserve"> Gemeinkosten 25% pauschal</v>
      </c>
      <c r="K999" s="42"/>
      <c r="L999" s="41">
        <f>ROUNDDOWN(L998*$Y$6,2)</f>
        <v>0</v>
      </c>
      <c r="M999" s="42"/>
      <c r="N999" s="42"/>
      <c r="O999" s="42"/>
      <c r="P999" s="42"/>
      <c r="Q999" s="42"/>
      <c r="R999" s="42"/>
      <c r="S999" s="42"/>
      <c r="T999" s="42"/>
      <c r="U999" s="267"/>
    </row>
    <row r="1000" spans="1:21" ht="9.75" customHeight="1" x14ac:dyDescent="0.2">
      <c r="A1000" s="128" t="str">
        <f>A950</f>
        <v>Bitte verwenden Sie für jedes Jahr ein extra Blatt.</v>
      </c>
      <c r="B1000" s="7"/>
      <c r="C1000" s="7"/>
      <c r="D1000" s="7"/>
      <c r="E1000" s="8"/>
      <c r="F1000" s="131"/>
      <c r="G1000" s="131" t="str">
        <f>G950</f>
        <v>GESAMTKOSTEN</v>
      </c>
      <c r="H1000" s="131"/>
      <c r="I1000" s="132"/>
      <c r="J1000" s="20" t="str">
        <f>J950</f>
        <v xml:space="preserve"> GESAMTKOSTEN</v>
      </c>
      <c r="K1000" s="41">
        <f>K998</f>
        <v>0</v>
      </c>
      <c r="L1000" s="41">
        <f>L998+L999</f>
        <v>0</v>
      </c>
      <c r="M1000" s="41"/>
      <c r="N1000" s="41">
        <f t="shared" ref="N1000:T1000" si="308">N998</f>
        <v>0</v>
      </c>
      <c r="O1000" s="41">
        <f t="shared" si="308"/>
        <v>0</v>
      </c>
      <c r="P1000" s="41">
        <f t="shared" si="308"/>
        <v>0</v>
      </c>
      <c r="Q1000" s="41">
        <f t="shared" si="308"/>
        <v>0</v>
      </c>
      <c r="R1000" s="41">
        <f t="shared" si="308"/>
        <v>0</v>
      </c>
      <c r="S1000" s="41">
        <f t="shared" si="308"/>
        <v>0</v>
      </c>
      <c r="T1000" s="41">
        <f t="shared" si="308"/>
        <v>0</v>
      </c>
      <c r="U1000" s="267"/>
    </row>
  </sheetData>
  <sheetProtection password="BDC1" sheet="1" objects="1" scenarios="1" formatCells="0"/>
  <mergeCells count="327">
    <mergeCell ref="U596:U600"/>
    <mergeCell ref="U646:U650"/>
    <mergeCell ref="U696:U700"/>
    <mergeCell ref="U746:U750"/>
    <mergeCell ref="U796:U800"/>
    <mergeCell ref="U846:U850"/>
    <mergeCell ref="U896:U900"/>
    <mergeCell ref="U946:U950"/>
    <mergeCell ref="U996:U1000"/>
    <mergeCell ref="U146:U150"/>
    <mergeCell ref="U196:U200"/>
    <mergeCell ref="U246:U250"/>
    <mergeCell ref="U296:U300"/>
    <mergeCell ref="U346:U350"/>
    <mergeCell ref="U396:U400"/>
    <mergeCell ref="U446:U450"/>
    <mergeCell ref="U496:U500"/>
    <mergeCell ref="U546:U550"/>
    <mergeCell ref="A956:B956"/>
    <mergeCell ref="F914:G914"/>
    <mergeCell ref="F915:G915"/>
    <mergeCell ref="A905:B905"/>
    <mergeCell ref="A906:B906"/>
    <mergeCell ref="E907:L908"/>
    <mergeCell ref="C911:D918"/>
    <mergeCell ref="F911:I911"/>
    <mergeCell ref="K911:T911"/>
    <mergeCell ref="F912:G912"/>
    <mergeCell ref="F913:G913"/>
    <mergeCell ref="A955:B955"/>
    <mergeCell ref="C969:D969"/>
    <mergeCell ref="F969:G969"/>
    <mergeCell ref="F965:G965"/>
    <mergeCell ref="F916:G916"/>
    <mergeCell ref="F962:G962"/>
    <mergeCell ref="F963:G963"/>
    <mergeCell ref="F964:G964"/>
    <mergeCell ref="C919:D919"/>
    <mergeCell ref="E957:L958"/>
    <mergeCell ref="C961:D968"/>
    <mergeCell ref="F961:I961"/>
    <mergeCell ref="F966:G966"/>
    <mergeCell ref="K961:T961"/>
    <mergeCell ref="C869:D869"/>
    <mergeCell ref="F869:G869"/>
    <mergeCell ref="F919:G919"/>
    <mergeCell ref="K952:T953"/>
    <mergeCell ref="F865:G865"/>
    <mergeCell ref="F816:G816"/>
    <mergeCell ref="C819:D819"/>
    <mergeCell ref="F819:G819"/>
    <mergeCell ref="K902:T903"/>
    <mergeCell ref="A855:B855"/>
    <mergeCell ref="A856:B856"/>
    <mergeCell ref="E857:L858"/>
    <mergeCell ref="C861:D868"/>
    <mergeCell ref="F861:I861"/>
    <mergeCell ref="K861:T861"/>
    <mergeCell ref="F862:G862"/>
    <mergeCell ref="F863:G863"/>
    <mergeCell ref="F864:G864"/>
    <mergeCell ref="F866:G866"/>
    <mergeCell ref="F815:G815"/>
    <mergeCell ref="F766:G766"/>
    <mergeCell ref="C769:D769"/>
    <mergeCell ref="F769:G769"/>
    <mergeCell ref="K852:T853"/>
    <mergeCell ref="A805:B805"/>
    <mergeCell ref="A806:B806"/>
    <mergeCell ref="E807:L808"/>
    <mergeCell ref="C811:D818"/>
    <mergeCell ref="F811:I811"/>
    <mergeCell ref="K811:T811"/>
    <mergeCell ref="F812:G812"/>
    <mergeCell ref="F813:G813"/>
    <mergeCell ref="F814:G814"/>
    <mergeCell ref="F765:G765"/>
    <mergeCell ref="F716:G716"/>
    <mergeCell ref="C719:D719"/>
    <mergeCell ref="F719:G719"/>
    <mergeCell ref="K802:T803"/>
    <mergeCell ref="A755:B755"/>
    <mergeCell ref="A756:B756"/>
    <mergeCell ref="E757:L758"/>
    <mergeCell ref="C761:D768"/>
    <mergeCell ref="F761:I761"/>
    <mergeCell ref="K761:T761"/>
    <mergeCell ref="F762:G762"/>
    <mergeCell ref="F763:G763"/>
    <mergeCell ref="F764:G764"/>
    <mergeCell ref="F715:G715"/>
    <mergeCell ref="F666:G666"/>
    <mergeCell ref="C669:D669"/>
    <mergeCell ref="F669:G669"/>
    <mergeCell ref="K752:T753"/>
    <mergeCell ref="A705:B705"/>
    <mergeCell ref="A706:B706"/>
    <mergeCell ref="E707:L708"/>
    <mergeCell ref="C711:D718"/>
    <mergeCell ref="F711:I711"/>
    <mergeCell ref="K711:T711"/>
    <mergeCell ref="F712:G712"/>
    <mergeCell ref="F713:G713"/>
    <mergeCell ref="F714:G714"/>
    <mergeCell ref="F665:G665"/>
    <mergeCell ref="F616:G616"/>
    <mergeCell ref="C619:D619"/>
    <mergeCell ref="F619:G619"/>
    <mergeCell ref="K702:T703"/>
    <mergeCell ref="A655:B655"/>
    <mergeCell ref="A656:B656"/>
    <mergeCell ref="E657:L658"/>
    <mergeCell ref="C661:D668"/>
    <mergeCell ref="F661:I661"/>
    <mergeCell ref="K661:T661"/>
    <mergeCell ref="F662:G662"/>
    <mergeCell ref="F663:G663"/>
    <mergeCell ref="F664:G664"/>
    <mergeCell ref="F615:G615"/>
    <mergeCell ref="F566:G566"/>
    <mergeCell ref="C569:D569"/>
    <mergeCell ref="F569:G569"/>
    <mergeCell ref="K652:T653"/>
    <mergeCell ref="A605:B605"/>
    <mergeCell ref="A606:B606"/>
    <mergeCell ref="E607:L608"/>
    <mergeCell ref="C611:D618"/>
    <mergeCell ref="F611:I611"/>
    <mergeCell ref="K611:T611"/>
    <mergeCell ref="F612:G612"/>
    <mergeCell ref="F613:G613"/>
    <mergeCell ref="F614:G614"/>
    <mergeCell ref="A505:B505"/>
    <mergeCell ref="A506:B506"/>
    <mergeCell ref="E507:L508"/>
    <mergeCell ref="C511:D518"/>
    <mergeCell ref="F511:I511"/>
    <mergeCell ref="K511:T511"/>
    <mergeCell ref="K602:T603"/>
    <mergeCell ref="A555:B555"/>
    <mergeCell ref="A556:B556"/>
    <mergeCell ref="E557:L558"/>
    <mergeCell ref="C561:D568"/>
    <mergeCell ref="F561:I561"/>
    <mergeCell ref="K561:T561"/>
    <mergeCell ref="F562:G562"/>
    <mergeCell ref="F563:G563"/>
    <mergeCell ref="F564:G564"/>
    <mergeCell ref="C519:D519"/>
    <mergeCell ref="F519:G519"/>
    <mergeCell ref="K552:T553"/>
    <mergeCell ref="K502:T503"/>
    <mergeCell ref="F514:G514"/>
    <mergeCell ref="F515:G515"/>
    <mergeCell ref="F513:G513"/>
    <mergeCell ref="F565:G565"/>
    <mergeCell ref="F516:G516"/>
    <mergeCell ref="V30:V35"/>
    <mergeCell ref="V36:V41"/>
    <mergeCell ref="V42:V47"/>
    <mergeCell ref="V48:V53"/>
    <mergeCell ref="K452:T453"/>
    <mergeCell ref="K202:T203"/>
    <mergeCell ref="K252:T253"/>
    <mergeCell ref="V74:AA74"/>
    <mergeCell ref="V75:Y75"/>
    <mergeCell ref="F112:G112"/>
    <mergeCell ref="E207:L208"/>
    <mergeCell ref="F119:G119"/>
    <mergeCell ref="F163:G163"/>
    <mergeCell ref="K152:T153"/>
    <mergeCell ref="F512:G512"/>
    <mergeCell ref="K411:T411"/>
    <mergeCell ref="V54:V59"/>
    <mergeCell ref="F366:G366"/>
    <mergeCell ref="K211:T211"/>
    <mergeCell ref="F265:G265"/>
    <mergeCell ref="F111:I111"/>
    <mergeCell ref="F162:G162"/>
    <mergeCell ref="F314:G314"/>
    <mergeCell ref="K161:T161"/>
    <mergeCell ref="F211:I211"/>
    <mergeCell ref="K111:T111"/>
    <mergeCell ref="F164:G164"/>
    <mergeCell ref="F116:G116"/>
    <mergeCell ref="F115:G115"/>
    <mergeCell ref="V60:V65"/>
    <mergeCell ref="K2:T3"/>
    <mergeCell ref="K52:T53"/>
    <mergeCell ref="K102:T103"/>
    <mergeCell ref="K61:T61"/>
    <mergeCell ref="E7:L8"/>
    <mergeCell ref="F64:G64"/>
    <mergeCell ref="K11:T11"/>
    <mergeCell ref="F12:G12"/>
    <mergeCell ref="F15:G15"/>
    <mergeCell ref="V2:Y2"/>
    <mergeCell ref="V6:X6"/>
    <mergeCell ref="W16:Z16"/>
    <mergeCell ref="V8:AA8"/>
    <mergeCell ref="V16:V17"/>
    <mergeCell ref="V3:X3"/>
    <mergeCell ref="V4:X4"/>
    <mergeCell ref="V5:X5"/>
    <mergeCell ref="W14:AA14"/>
    <mergeCell ref="W13:AA13"/>
    <mergeCell ref="U46:U50"/>
    <mergeCell ref="U96:U100"/>
    <mergeCell ref="W77:X77"/>
    <mergeCell ref="W99:Y99"/>
    <mergeCell ref="A105:B105"/>
    <mergeCell ref="F13:G13"/>
    <mergeCell ref="F16:G16"/>
    <mergeCell ref="F14:G14"/>
    <mergeCell ref="A5:B5"/>
    <mergeCell ref="A6:B6"/>
    <mergeCell ref="A55:B55"/>
    <mergeCell ref="A56:B56"/>
    <mergeCell ref="C61:D68"/>
    <mergeCell ref="C69:D69"/>
    <mergeCell ref="C11:D18"/>
    <mergeCell ref="F11:I11"/>
    <mergeCell ref="F65:G65"/>
    <mergeCell ref="F66:G66"/>
    <mergeCell ref="F19:G19"/>
    <mergeCell ref="E57:L58"/>
    <mergeCell ref="A255:B255"/>
    <mergeCell ref="F361:I361"/>
    <mergeCell ref="E357:L358"/>
    <mergeCell ref="A405:B405"/>
    <mergeCell ref="C261:D268"/>
    <mergeCell ref="F262:G262"/>
    <mergeCell ref="A256:B256"/>
    <mergeCell ref="K352:T353"/>
    <mergeCell ref="F319:G319"/>
    <mergeCell ref="E307:L308"/>
    <mergeCell ref="K311:T311"/>
    <mergeCell ref="F311:I311"/>
    <mergeCell ref="F312:G312"/>
    <mergeCell ref="F315:G315"/>
    <mergeCell ref="F363:G363"/>
    <mergeCell ref="A356:B356"/>
    <mergeCell ref="A355:B355"/>
    <mergeCell ref="A306:B306"/>
    <mergeCell ref="A305:B305"/>
    <mergeCell ref="C319:D319"/>
    <mergeCell ref="C311:D318"/>
    <mergeCell ref="C269:D269"/>
    <mergeCell ref="K302:T303"/>
    <mergeCell ref="K261:T261"/>
    <mergeCell ref="A456:B456"/>
    <mergeCell ref="C419:D419"/>
    <mergeCell ref="F419:G419"/>
    <mergeCell ref="F364:G364"/>
    <mergeCell ref="C369:D369"/>
    <mergeCell ref="C411:D418"/>
    <mergeCell ref="E407:L408"/>
    <mergeCell ref="A455:B455"/>
    <mergeCell ref="F415:G415"/>
    <mergeCell ref="A406:B406"/>
    <mergeCell ref="C361:D368"/>
    <mergeCell ref="F362:G362"/>
    <mergeCell ref="K361:T361"/>
    <mergeCell ref="K402:T403"/>
    <mergeCell ref="F411:I411"/>
    <mergeCell ref="F369:G369"/>
    <mergeCell ref="F416:G416"/>
    <mergeCell ref="F365:G365"/>
    <mergeCell ref="A206:B206"/>
    <mergeCell ref="C211:D218"/>
    <mergeCell ref="W9:AA9"/>
    <mergeCell ref="W10:AA10"/>
    <mergeCell ref="W11:AA11"/>
    <mergeCell ref="W12:AA12"/>
    <mergeCell ref="A205:B205"/>
    <mergeCell ref="F214:G214"/>
    <mergeCell ref="V18:V23"/>
    <mergeCell ref="F161:I161"/>
    <mergeCell ref="A156:B156"/>
    <mergeCell ref="F113:G113"/>
    <mergeCell ref="F114:G114"/>
    <mergeCell ref="C161:D168"/>
    <mergeCell ref="C111:D118"/>
    <mergeCell ref="F61:I61"/>
    <mergeCell ref="F62:G62"/>
    <mergeCell ref="F63:G63"/>
    <mergeCell ref="C19:D19"/>
    <mergeCell ref="A106:B106"/>
    <mergeCell ref="A155:B155"/>
    <mergeCell ref="C119:D119"/>
    <mergeCell ref="F69:G69"/>
    <mergeCell ref="V24:V29"/>
    <mergeCell ref="F466:G466"/>
    <mergeCell ref="K461:T461"/>
    <mergeCell ref="F215:G215"/>
    <mergeCell ref="F212:G212"/>
    <mergeCell ref="F213:G213"/>
    <mergeCell ref="F219:G219"/>
    <mergeCell ref="C219:D219"/>
    <mergeCell ref="F269:G269"/>
    <mergeCell ref="F263:G263"/>
    <mergeCell ref="F264:G264"/>
    <mergeCell ref="F266:G266"/>
    <mergeCell ref="C469:D469"/>
    <mergeCell ref="F469:G469"/>
    <mergeCell ref="V66:V71"/>
    <mergeCell ref="F461:I461"/>
    <mergeCell ref="F462:G462"/>
    <mergeCell ref="F463:G463"/>
    <mergeCell ref="E107:L108"/>
    <mergeCell ref="E157:L158"/>
    <mergeCell ref="C169:D169"/>
    <mergeCell ref="F412:G412"/>
    <mergeCell ref="F413:G413"/>
    <mergeCell ref="F414:G414"/>
    <mergeCell ref="F216:G216"/>
    <mergeCell ref="F165:G165"/>
    <mergeCell ref="F169:G169"/>
    <mergeCell ref="F166:G166"/>
    <mergeCell ref="E257:L258"/>
    <mergeCell ref="F261:I261"/>
    <mergeCell ref="F316:G316"/>
    <mergeCell ref="F313:G313"/>
    <mergeCell ref="C461:D468"/>
    <mergeCell ref="E457:L458"/>
    <mergeCell ref="F464:G464"/>
    <mergeCell ref="F465:G465"/>
  </mergeCells>
  <phoneticPr fontId="4" type="noConversion"/>
  <conditionalFormatting sqref="O48 O248 O98 O148 O198 O298 O348 O398 O448 O498 Q48 Q248 Q98 Q148 Q198 Q298 Q348 Q398 Q448 Q498">
    <cfRule type="cellIs" dxfId="293" priority="299" stopIfTrue="1" operator="notEqual">
      <formula>N48*#REF!</formula>
    </cfRule>
  </conditionalFormatting>
  <conditionalFormatting sqref="M48 M98 M148 M198 M248 M298 M348 M398 M448 M498">
    <cfRule type="cellIs" dxfId="292" priority="301" stopIfTrue="1" operator="notEqual">
      <formula>L48*$Y$6</formula>
    </cfRule>
  </conditionalFormatting>
  <conditionalFormatting sqref="F48:F50 F98:F100 F148:F150 F198:F200 F248:F250 F298:F300 F348:F350 F398:F400 F448:F450 F498:F500">
    <cfRule type="expression" dxfId="291" priority="306" stopIfTrue="1">
      <formula>OR($Y$4=2,$Y$4=4)</formula>
    </cfRule>
  </conditionalFormatting>
  <conditionalFormatting sqref="G48:H50 G98:H100 G148:H150 G198:H200 G248:H250 G298:H300 G348:H350 G398:H400 G448:H450 G498:H500">
    <cfRule type="expression" dxfId="290" priority="307" stopIfTrue="1">
      <formula>OR($Y$4=2,$Y$4=4)</formula>
    </cfRule>
  </conditionalFormatting>
  <conditionalFormatting sqref="I48:I50 I98:I100 I148:I150 I198:I200 I248:I250 I298:I300 I348:I350 I398:I400 I448:I450 I498:I500">
    <cfRule type="expression" dxfId="289" priority="308" stopIfTrue="1">
      <formula>OR($Y$4=2,$Y$4=4)</formula>
    </cfRule>
  </conditionalFormatting>
  <conditionalFormatting sqref="O548 Q548">
    <cfRule type="cellIs" dxfId="288" priority="296" stopIfTrue="1" operator="notEqual">
      <formula>N548*#REF!</formula>
    </cfRule>
  </conditionalFormatting>
  <conditionalFormatting sqref="M548">
    <cfRule type="cellIs" dxfId="287" priority="295" stopIfTrue="1" operator="notEqual">
      <formula>L548*$Y$6</formula>
    </cfRule>
  </conditionalFormatting>
  <conditionalFormatting sqref="F548:F550">
    <cfRule type="expression" dxfId="286" priority="294" stopIfTrue="1">
      <formula>$Y$4&lt;&gt;1</formula>
    </cfRule>
  </conditionalFormatting>
  <conditionalFormatting sqref="G548:H550">
    <cfRule type="expression" dxfId="285" priority="293" stopIfTrue="1">
      <formula>$Y$4&lt;&gt;1</formula>
    </cfRule>
  </conditionalFormatting>
  <conditionalFormatting sqref="I548:I550">
    <cfRule type="expression" dxfId="284" priority="292" stopIfTrue="1">
      <formula>$Y$4&lt;&gt;1</formula>
    </cfRule>
  </conditionalFormatting>
  <conditionalFormatting sqref="O598 Q598">
    <cfRule type="cellIs" dxfId="283" priority="290" stopIfTrue="1" operator="notEqual">
      <formula>N598*#REF!</formula>
    </cfRule>
  </conditionalFormatting>
  <conditionalFormatting sqref="M598">
    <cfRule type="cellIs" dxfId="282" priority="289" stopIfTrue="1" operator="notEqual">
      <formula>L598*$Y$6</formula>
    </cfRule>
  </conditionalFormatting>
  <conditionalFormatting sqref="F598:F600">
    <cfRule type="expression" dxfId="281" priority="288" stopIfTrue="1">
      <formula>$Y$4&lt;&gt;1</formula>
    </cfRule>
  </conditionalFormatting>
  <conditionalFormatting sqref="G598:H600">
    <cfRule type="expression" dxfId="280" priority="287" stopIfTrue="1">
      <formula>$Y$4&lt;&gt;1</formula>
    </cfRule>
  </conditionalFormatting>
  <conditionalFormatting sqref="I598:I600">
    <cfRule type="expression" dxfId="279" priority="286" stopIfTrue="1">
      <formula>$Y$4&lt;&gt;1</formula>
    </cfRule>
  </conditionalFormatting>
  <conditionalFormatting sqref="O648 Q648">
    <cfRule type="cellIs" dxfId="278" priority="284" stopIfTrue="1" operator="notEqual">
      <formula>N648*#REF!</formula>
    </cfRule>
  </conditionalFormatting>
  <conditionalFormatting sqref="M648">
    <cfRule type="cellIs" dxfId="277" priority="283" stopIfTrue="1" operator="notEqual">
      <formula>L648*$Y$6</formula>
    </cfRule>
  </conditionalFormatting>
  <conditionalFormatting sqref="F648:F650">
    <cfRule type="expression" dxfId="276" priority="282" stopIfTrue="1">
      <formula>$Y$4&lt;&gt;1</formula>
    </cfRule>
  </conditionalFormatting>
  <conditionalFormatting sqref="G648:H650">
    <cfRule type="expression" dxfId="275" priority="281" stopIfTrue="1">
      <formula>$Y$4&lt;&gt;1</formula>
    </cfRule>
  </conditionalFormatting>
  <conditionalFormatting sqref="I648:I650">
    <cfRule type="expression" dxfId="274" priority="280" stopIfTrue="1">
      <formula>$Y$4&lt;&gt;1</formula>
    </cfRule>
  </conditionalFormatting>
  <conditionalFormatting sqref="O698 Q698">
    <cfRule type="cellIs" dxfId="273" priority="278" stopIfTrue="1" operator="notEqual">
      <formula>N698*#REF!</formula>
    </cfRule>
  </conditionalFormatting>
  <conditionalFormatting sqref="M698">
    <cfRule type="cellIs" dxfId="272" priority="277" stopIfTrue="1" operator="notEqual">
      <formula>L698*$Y$6</formula>
    </cfRule>
  </conditionalFormatting>
  <conditionalFormatting sqref="F698:F700">
    <cfRule type="expression" dxfId="271" priority="276" stopIfTrue="1">
      <formula>$Y$4&lt;&gt;1</formula>
    </cfRule>
  </conditionalFormatting>
  <conditionalFormatting sqref="G698:H700">
    <cfRule type="expression" dxfId="270" priority="275" stopIfTrue="1">
      <formula>$Y$4&lt;&gt;1</formula>
    </cfRule>
  </conditionalFormatting>
  <conditionalFormatting sqref="I698:I700">
    <cfRule type="expression" dxfId="269" priority="274" stopIfTrue="1">
      <formula>$Y$4&lt;&gt;1</formula>
    </cfRule>
  </conditionalFormatting>
  <conditionalFormatting sqref="O748 Q748">
    <cfRule type="cellIs" dxfId="268" priority="272" stopIfTrue="1" operator="notEqual">
      <formula>N748*#REF!</formula>
    </cfRule>
  </conditionalFormatting>
  <conditionalFormatting sqref="M748">
    <cfRule type="cellIs" dxfId="267" priority="271" stopIfTrue="1" operator="notEqual">
      <formula>L748*$Y$6</formula>
    </cfRule>
  </conditionalFormatting>
  <conditionalFormatting sqref="F748:F750">
    <cfRule type="expression" dxfId="266" priority="270" stopIfTrue="1">
      <formula>$Y$4&lt;&gt;1</formula>
    </cfRule>
  </conditionalFormatting>
  <conditionalFormatting sqref="G748:H750">
    <cfRule type="expression" dxfId="265" priority="269" stopIfTrue="1">
      <formula>$Y$4&lt;&gt;1</formula>
    </cfRule>
  </conditionalFormatting>
  <conditionalFormatting sqref="I748:I750">
    <cfRule type="expression" dxfId="264" priority="268" stopIfTrue="1">
      <formula>$Y$4&lt;&gt;1</formula>
    </cfRule>
  </conditionalFormatting>
  <conditionalFormatting sqref="O798 Q798">
    <cfRule type="cellIs" dxfId="263" priority="266" stopIfTrue="1" operator="notEqual">
      <formula>N798*#REF!</formula>
    </cfRule>
  </conditionalFormatting>
  <conditionalFormatting sqref="M798">
    <cfRule type="cellIs" dxfId="262" priority="265" stopIfTrue="1" operator="notEqual">
      <formula>L798*$Y$6</formula>
    </cfRule>
  </conditionalFormatting>
  <conditionalFormatting sqref="F798:F800">
    <cfRule type="expression" dxfId="261" priority="264" stopIfTrue="1">
      <formula>$Y$4&lt;&gt;1</formula>
    </cfRule>
  </conditionalFormatting>
  <conditionalFormatting sqref="G798:H800">
    <cfRule type="expression" dxfId="260" priority="263" stopIfTrue="1">
      <formula>$Y$4&lt;&gt;1</formula>
    </cfRule>
  </conditionalFormatting>
  <conditionalFormatting sqref="I798:I800">
    <cfRule type="expression" dxfId="259" priority="262" stopIfTrue="1">
      <formula>$Y$4&lt;&gt;1</formula>
    </cfRule>
  </conditionalFormatting>
  <conditionalFormatting sqref="O848 Q848">
    <cfRule type="cellIs" dxfId="258" priority="260" stopIfTrue="1" operator="notEqual">
      <formula>N848*#REF!</formula>
    </cfRule>
  </conditionalFormatting>
  <conditionalFormatting sqref="M848">
    <cfRule type="cellIs" dxfId="257" priority="259" stopIfTrue="1" operator="notEqual">
      <formula>L848*$Y$6</formula>
    </cfRule>
  </conditionalFormatting>
  <conditionalFormatting sqref="F848:F850">
    <cfRule type="expression" dxfId="256" priority="258" stopIfTrue="1">
      <formula>$Y$4&lt;&gt;1</formula>
    </cfRule>
  </conditionalFormatting>
  <conditionalFormatting sqref="G848:H850">
    <cfRule type="expression" dxfId="255" priority="257" stopIfTrue="1">
      <formula>$Y$4&lt;&gt;1</formula>
    </cfRule>
  </conditionalFormatting>
  <conditionalFormatting sqref="I848:I850">
    <cfRule type="expression" dxfId="254" priority="256" stopIfTrue="1">
      <formula>$Y$4&lt;&gt;1</formula>
    </cfRule>
  </conditionalFormatting>
  <conditionalFormatting sqref="O898 Q898">
    <cfRule type="cellIs" dxfId="253" priority="254" stopIfTrue="1" operator="notEqual">
      <formula>N898*#REF!</formula>
    </cfRule>
  </conditionalFormatting>
  <conditionalFormatting sqref="M898">
    <cfRule type="cellIs" dxfId="252" priority="253" stopIfTrue="1" operator="notEqual">
      <formula>L898*$Y$6</formula>
    </cfRule>
  </conditionalFormatting>
  <conditionalFormatting sqref="F898:F900">
    <cfRule type="expression" dxfId="251" priority="252" stopIfTrue="1">
      <formula>$Y$4&lt;&gt;1</formula>
    </cfRule>
  </conditionalFormatting>
  <conditionalFormatting sqref="G898:H900">
    <cfRule type="expression" dxfId="250" priority="251" stopIfTrue="1">
      <formula>$Y$4&lt;&gt;1</formula>
    </cfRule>
  </conditionalFormatting>
  <conditionalFormatting sqref="I898:I900">
    <cfRule type="expression" dxfId="249" priority="250" stopIfTrue="1">
      <formula>$Y$4&lt;&gt;1</formula>
    </cfRule>
  </conditionalFormatting>
  <conditionalFormatting sqref="O948 Q948">
    <cfRule type="cellIs" dxfId="248" priority="248" stopIfTrue="1" operator="notEqual">
      <formula>N948*#REF!</formula>
    </cfRule>
  </conditionalFormatting>
  <conditionalFormatting sqref="M948">
    <cfRule type="cellIs" dxfId="247" priority="247" stopIfTrue="1" operator="notEqual">
      <formula>L948*$Y$6</formula>
    </cfRule>
  </conditionalFormatting>
  <conditionalFormatting sqref="F948:F950">
    <cfRule type="expression" dxfId="246" priority="246" stopIfTrue="1">
      <formula>$Y$4&lt;&gt;1</formula>
    </cfRule>
  </conditionalFormatting>
  <conditionalFormatting sqref="G948:H950">
    <cfRule type="expression" dxfId="245" priority="245" stopIfTrue="1">
      <formula>$Y$4&lt;&gt;1</formula>
    </cfRule>
  </conditionalFormatting>
  <conditionalFormatting sqref="I948:I950">
    <cfRule type="expression" dxfId="244" priority="244" stopIfTrue="1">
      <formula>$Y$4&lt;&gt;1</formula>
    </cfRule>
  </conditionalFormatting>
  <conditionalFormatting sqref="O998 Q998">
    <cfRule type="cellIs" dxfId="243" priority="242" stopIfTrue="1" operator="notEqual">
      <formula>N998*#REF!</formula>
    </cfRule>
  </conditionalFormatting>
  <conditionalFormatting sqref="M998">
    <cfRule type="cellIs" dxfId="242" priority="241" stopIfTrue="1" operator="notEqual">
      <formula>L998*$Y$6</formula>
    </cfRule>
  </conditionalFormatting>
  <conditionalFormatting sqref="F998:F1000">
    <cfRule type="expression" dxfId="241" priority="240" stopIfTrue="1">
      <formula>$Y$4&lt;&gt;1</formula>
    </cfRule>
  </conditionalFormatting>
  <conditionalFormatting sqref="G998:H1000">
    <cfRule type="expression" dxfId="240" priority="239" stopIfTrue="1">
      <formula>$Y$4&lt;&gt;1</formula>
    </cfRule>
  </conditionalFormatting>
  <conditionalFormatting sqref="I998:I1000">
    <cfRule type="expression" dxfId="239" priority="238" stopIfTrue="1">
      <formula>$Y$4&lt;&gt;1</formula>
    </cfRule>
  </conditionalFormatting>
  <conditionalFormatting sqref="C11:D18">
    <cfRule type="expression" dxfId="238" priority="189">
      <formula>F17&lt;&gt;""</formula>
    </cfRule>
  </conditionalFormatting>
  <conditionalFormatting sqref="F18">
    <cfRule type="expression" dxfId="237" priority="188">
      <formula>F17&lt;&gt;""</formula>
    </cfRule>
  </conditionalFormatting>
  <conditionalFormatting sqref="F12:G12">
    <cfRule type="expression" dxfId="236" priority="168">
      <formula>F17&lt;&gt;""</formula>
    </cfRule>
  </conditionalFormatting>
  <conditionalFormatting sqref="F13:G13">
    <cfRule type="expression" dxfId="235" priority="167">
      <formula>F17&lt;&gt;""</formula>
    </cfRule>
  </conditionalFormatting>
  <conditionalFormatting sqref="F14:G14">
    <cfRule type="expression" dxfId="234" priority="166">
      <formula>F17&lt;&gt;""</formula>
    </cfRule>
  </conditionalFormatting>
  <conditionalFormatting sqref="F15:G15">
    <cfRule type="expression" dxfId="233" priority="165">
      <formula>F17&lt;&gt;""</formula>
    </cfRule>
  </conditionalFormatting>
  <conditionalFormatting sqref="F16:G16">
    <cfRule type="expression" dxfId="232" priority="164">
      <formula>F17&lt;&gt;""</formula>
    </cfRule>
  </conditionalFormatting>
  <conditionalFormatting sqref="C61:D68">
    <cfRule type="expression" dxfId="231" priority="163">
      <formula>F67&lt;&gt;""</formula>
    </cfRule>
  </conditionalFormatting>
  <conditionalFormatting sqref="C111:D118">
    <cfRule type="expression" dxfId="230" priority="162">
      <formula>F117&lt;&gt;""</formula>
    </cfRule>
  </conditionalFormatting>
  <conditionalFormatting sqref="C161:D168">
    <cfRule type="expression" dxfId="229" priority="161">
      <formula>F167&lt;&gt;""</formula>
    </cfRule>
  </conditionalFormatting>
  <conditionalFormatting sqref="C211:D218">
    <cfRule type="expression" dxfId="228" priority="160">
      <formula>F217&lt;&gt;""</formula>
    </cfRule>
  </conditionalFormatting>
  <conditionalFormatting sqref="C261:D268">
    <cfRule type="expression" dxfId="227" priority="159">
      <formula>F267&lt;&gt;""</formula>
    </cfRule>
  </conditionalFormatting>
  <conditionalFormatting sqref="C311:D318">
    <cfRule type="expression" dxfId="226" priority="158">
      <formula>F317&lt;&gt;""</formula>
    </cfRule>
  </conditionalFormatting>
  <conditionalFormatting sqref="C361:D368">
    <cfRule type="expression" dxfId="225" priority="157">
      <formula>F367&lt;&gt;""</formula>
    </cfRule>
  </conditionalFormatting>
  <conditionalFormatting sqref="C411:D418">
    <cfRule type="expression" dxfId="224" priority="156">
      <formula>F417&lt;&gt;""</formula>
    </cfRule>
  </conditionalFormatting>
  <conditionalFormatting sqref="C461:D468">
    <cfRule type="expression" dxfId="223" priority="155">
      <formula>F467&lt;&gt;""</formula>
    </cfRule>
  </conditionalFormatting>
  <conditionalFormatting sqref="C511:D518">
    <cfRule type="expression" dxfId="222" priority="154">
      <formula>F517&lt;&gt;""</formula>
    </cfRule>
  </conditionalFormatting>
  <conditionalFormatting sqref="C561:D568">
    <cfRule type="expression" dxfId="221" priority="153">
      <formula>F567&lt;&gt;""</formula>
    </cfRule>
  </conditionalFormatting>
  <conditionalFormatting sqref="C611:D618">
    <cfRule type="expression" dxfId="220" priority="152">
      <formula>F617&lt;&gt;""</formula>
    </cfRule>
  </conditionalFormatting>
  <conditionalFormatting sqref="C661:D668">
    <cfRule type="expression" dxfId="219" priority="151">
      <formula>F667&lt;&gt;""</formula>
    </cfRule>
  </conditionalFormatting>
  <conditionalFormatting sqref="C711:D718">
    <cfRule type="expression" dxfId="218" priority="150">
      <formula>F717&lt;&gt;""</formula>
    </cfRule>
  </conditionalFormatting>
  <conditionalFormatting sqref="C761:D768">
    <cfRule type="expression" dxfId="217" priority="149">
      <formula>F767&lt;&gt;""</formula>
    </cfRule>
  </conditionalFormatting>
  <conditionalFormatting sqref="C811:D818">
    <cfRule type="expression" dxfId="216" priority="148">
      <formula>F817&lt;&gt;""</formula>
    </cfRule>
  </conditionalFormatting>
  <conditionalFormatting sqref="C911:D918">
    <cfRule type="expression" dxfId="215" priority="146">
      <formula>F917&lt;&gt;""</formula>
    </cfRule>
  </conditionalFormatting>
  <conditionalFormatting sqref="C961:D968">
    <cfRule type="expression" dxfId="214" priority="145">
      <formula>F967&lt;&gt;""</formula>
    </cfRule>
  </conditionalFormatting>
  <conditionalFormatting sqref="C861:D868">
    <cfRule type="expression" dxfId="213" priority="144">
      <formula>F867&lt;&gt;""</formula>
    </cfRule>
  </conditionalFormatting>
  <conditionalFormatting sqref="F62:G62">
    <cfRule type="expression" dxfId="212" priority="143">
      <formula>F67&lt;&gt;""</formula>
    </cfRule>
  </conditionalFormatting>
  <conditionalFormatting sqref="F63:G63">
    <cfRule type="expression" dxfId="211" priority="142">
      <formula>F67&lt;&gt;""</formula>
    </cfRule>
  </conditionalFormatting>
  <conditionalFormatting sqref="F64:G64">
    <cfRule type="expression" dxfId="210" priority="141">
      <formula>F67&lt;&gt;""</formula>
    </cfRule>
  </conditionalFormatting>
  <conditionalFormatting sqref="F65:G65">
    <cfRule type="expression" dxfId="209" priority="140">
      <formula>F67&lt;&gt;""</formula>
    </cfRule>
  </conditionalFormatting>
  <conditionalFormatting sqref="F66:G66">
    <cfRule type="expression" dxfId="208" priority="139">
      <formula>F67&lt;&gt;""</formula>
    </cfRule>
  </conditionalFormatting>
  <conditionalFormatting sqref="F68">
    <cfRule type="expression" dxfId="207" priority="138">
      <formula>F67&lt;&gt;""</formula>
    </cfRule>
  </conditionalFormatting>
  <conditionalFormatting sqref="F112:G112">
    <cfRule type="expression" dxfId="206" priority="137">
      <formula>F117&lt;&gt;""</formula>
    </cfRule>
  </conditionalFormatting>
  <conditionalFormatting sqref="F113:G113">
    <cfRule type="expression" dxfId="205" priority="136">
      <formula>F117&lt;&gt;""</formula>
    </cfRule>
  </conditionalFormatting>
  <conditionalFormatting sqref="F114:G114">
    <cfRule type="expression" dxfId="204" priority="135">
      <formula>F117&lt;&gt;""</formula>
    </cfRule>
  </conditionalFormatting>
  <conditionalFormatting sqref="F115:G115">
    <cfRule type="expression" dxfId="203" priority="134">
      <formula>F117&lt;&gt;""</formula>
    </cfRule>
  </conditionalFormatting>
  <conditionalFormatting sqref="F116:G116">
    <cfRule type="expression" dxfId="202" priority="133">
      <formula>F117&lt;&gt;""</formula>
    </cfRule>
  </conditionalFormatting>
  <conditionalFormatting sqref="F118">
    <cfRule type="expression" dxfId="201" priority="132">
      <formula>F117&lt;&gt;""</formula>
    </cfRule>
  </conditionalFormatting>
  <conditionalFormatting sqref="F162:G162">
    <cfRule type="expression" dxfId="200" priority="131">
      <formula>F167&lt;&gt;""</formula>
    </cfRule>
  </conditionalFormatting>
  <conditionalFormatting sqref="F163:G163">
    <cfRule type="expression" dxfId="199" priority="130">
      <formula>F167&lt;&gt;""</formula>
    </cfRule>
  </conditionalFormatting>
  <conditionalFormatting sqref="F164:G164">
    <cfRule type="expression" dxfId="198" priority="129">
      <formula>F167&lt;&gt;""</formula>
    </cfRule>
  </conditionalFormatting>
  <conditionalFormatting sqref="F165:G165">
    <cfRule type="expression" dxfId="197" priority="128">
      <formula>F167&lt;&gt;""</formula>
    </cfRule>
  </conditionalFormatting>
  <conditionalFormatting sqref="F166:G166">
    <cfRule type="expression" dxfId="196" priority="127">
      <formula>F167&lt;&gt;""</formula>
    </cfRule>
  </conditionalFormatting>
  <conditionalFormatting sqref="F212:G212">
    <cfRule type="expression" dxfId="195" priority="126">
      <formula>F217&lt;&gt;""</formula>
    </cfRule>
  </conditionalFormatting>
  <conditionalFormatting sqref="F213:G213">
    <cfRule type="expression" dxfId="194" priority="125">
      <formula>F217&lt;&gt;""</formula>
    </cfRule>
  </conditionalFormatting>
  <conditionalFormatting sqref="F214:G214">
    <cfRule type="expression" dxfId="193" priority="124">
      <formula>F217&lt;&gt;""</formula>
    </cfRule>
  </conditionalFormatting>
  <conditionalFormatting sqref="F215:G215">
    <cfRule type="expression" dxfId="192" priority="123">
      <formula>F217&lt;&gt;""</formula>
    </cfRule>
  </conditionalFormatting>
  <conditionalFormatting sqref="F216:G216">
    <cfRule type="expression" dxfId="191" priority="122">
      <formula>F217&lt;&gt;""</formula>
    </cfRule>
  </conditionalFormatting>
  <conditionalFormatting sqref="F262:G262">
    <cfRule type="expression" dxfId="190" priority="121">
      <formula>F267&lt;&gt;""</formula>
    </cfRule>
  </conditionalFormatting>
  <conditionalFormatting sqref="F263:G263">
    <cfRule type="expression" dxfId="189" priority="120">
      <formula>F267&lt;&gt;""</formula>
    </cfRule>
  </conditionalFormatting>
  <conditionalFormatting sqref="F264:G264">
    <cfRule type="expression" dxfId="188" priority="119">
      <formula>F267&lt;&gt;""</formula>
    </cfRule>
  </conditionalFormatting>
  <conditionalFormatting sqref="F265:G265">
    <cfRule type="expression" dxfId="187" priority="118">
      <formula>F267&lt;&gt;""</formula>
    </cfRule>
  </conditionalFormatting>
  <conditionalFormatting sqref="F266:G266">
    <cfRule type="expression" dxfId="186" priority="117">
      <formula>F267&lt;&gt;""</formula>
    </cfRule>
  </conditionalFormatting>
  <conditionalFormatting sqref="F312:G312">
    <cfRule type="expression" dxfId="185" priority="116">
      <formula>F317&lt;&gt;""</formula>
    </cfRule>
  </conditionalFormatting>
  <conditionalFormatting sqref="F313:G313">
    <cfRule type="expression" dxfId="184" priority="115">
      <formula>F317&lt;&gt;""</formula>
    </cfRule>
  </conditionalFormatting>
  <conditionalFormatting sqref="F314:G314">
    <cfRule type="expression" dxfId="183" priority="114">
      <formula>F317&lt;&gt;""</formula>
    </cfRule>
  </conditionalFormatting>
  <conditionalFormatting sqref="F315:G315">
    <cfRule type="expression" dxfId="182" priority="113">
      <formula>F317&lt;&gt;""</formula>
    </cfRule>
  </conditionalFormatting>
  <conditionalFormatting sqref="F316:G316">
    <cfRule type="expression" dxfId="181" priority="112">
      <formula>F317&lt;&gt;""</formula>
    </cfRule>
  </conditionalFormatting>
  <conditionalFormatting sqref="F362:G362">
    <cfRule type="expression" dxfId="180" priority="111">
      <formula>F367&lt;&gt;""</formula>
    </cfRule>
  </conditionalFormatting>
  <conditionalFormatting sqref="F363:G363">
    <cfRule type="expression" dxfId="179" priority="110">
      <formula>F367&lt;&gt;""</formula>
    </cfRule>
  </conditionalFormatting>
  <conditionalFormatting sqref="F364:G364">
    <cfRule type="expression" dxfId="178" priority="109">
      <formula>F367&lt;&gt;""</formula>
    </cfRule>
  </conditionalFormatting>
  <conditionalFormatting sqref="F365:G365">
    <cfRule type="expression" dxfId="177" priority="108">
      <formula>F367&lt;&gt;""</formula>
    </cfRule>
  </conditionalFormatting>
  <conditionalFormatting sqref="F366:G366">
    <cfRule type="expression" dxfId="176" priority="107">
      <formula>F367&lt;&gt;""</formula>
    </cfRule>
  </conditionalFormatting>
  <conditionalFormatting sqref="F412:G412">
    <cfRule type="expression" dxfId="175" priority="106">
      <formula>F417&lt;&gt;""</formula>
    </cfRule>
  </conditionalFormatting>
  <conditionalFormatting sqref="F413:G413">
    <cfRule type="expression" dxfId="174" priority="105">
      <formula>F417&lt;&gt;""</formula>
    </cfRule>
  </conditionalFormatting>
  <conditionalFormatting sqref="F414:G414">
    <cfRule type="expression" dxfId="173" priority="104">
      <formula>F417&lt;&gt;""</formula>
    </cfRule>
  </conditionalFormatting>
  <conditionalFormatting sqref="F415:G415">
    <cfRule type="expression" dxfId="172" priority="103">
      <formula>F417&lt;&gt;""</formula>
    </cfRule>
  </conditionalFormatting>
  <conditionalFormatting sqref="F416:G416">
    <cfRule type="expression" dxfId="171" priority="102">
      <formula>F417&lt;&gt;""</formula>
    </cfRule>
  </conditionalFormatting>
  <conditionalFormatting sqref="F462:G462">
    <cfRule type="expression" dxfId="170" priority="101">
      <formula>F467&lt;&gt;""</formula>
    </cfRule>
  </conditionalFormatting>
  <conditionalFormatting sqref="F463:G463">
    <cfRule type="expression" dxfId="169" priority="100">
      <formula>F467&lt;&gt;""</formula>
    </cfRule>
  </conditionalFormatting>
  <conditionalFormatting sqref="F464:G464">
    <cfRule type="expression" dxfId="168" priority="99">
      <formula>F467&lt;&gt;""</formula>
    </cfRule>
  </conditionalFormatting>
  <conditionalFormatting sqref="F465:G465">
    <cfRule type="expression" dxfId="167" priority="98">
      <formula>F467&lt;&gt;""</formula>
    </cfRule>
  </conditionalFormatting>
  <conditionalFormatting sqref="F466:G466">
    <cfRule type="expression" dxfId="166" priority="97">
      <formula>F467&lt;&gt;""</formula>
    </cfRule>
  </conditionalFormatting>
  <conditionalFormatting sqref="F512:G512">
    <cfRule type="expression" dxfId="165" priority="96">
      <formula>F517&lt;&gt;""</formula>
    </cfRule>
  </conditionalFormatting>
  <conditionalFormatting sqref="F513:G513">
    <cfRule type="expression" dxfId="164" priority="95">
      <formula>F517&lt;&gt;""</formula>
    </cfRule>
  </conditionalFormatting>
  <conditionalFormatting sqref="F514:G514">
    <cfRule type="expression" dxfId="163" priority="94">
      <formula>F517&lt;&gt;""</formula>
    </cfRule>
  </conditionalFormatting>
  <conditionalFormatting sqref="F515:G515">
    <cfRule type="expression" dxfId="162" priority="93">
      <formula>F517&lt;&gt;""</formula>
    </cfRule>
  </conditionalFormatting>
  <conditionalFormatting sqref="F516:G516">
    <cfRule type="expression" dxfId="161" priority="92">
      <formula>F517&lt;&gt;""</formula>
    </cfRule>
  </conditionalFormatting>
  <conditionalFormatting sqref="F562:G562">
    <cfRule type="expression" dxfId="160" priority="91">
      <formula>F567&lt;&gt;""</formula>
    </cfRule>
  </conditionalFormatting>
  <conditionalFormatting sqref="F563:G563">
    <cfRule type="expression" dxfId="159" priority="90">
      <formula>F567&lt;&gt;""</formula>
    </cfRule>
  </conditionalFormatting>
  <conditionalFormatting sqref="F564:G564">
    <cfRule type="expression" dxfId="158" priority="89">
      <formula>F567&lt;&gt;""</formula>
    </cfRule>
  </conditionalFormatting>
  <conditionalFormatting sqref="F565:G565">
    <cfRule type="expression" dxfId="157" priority="88">
      <formula>F567&lt;&gt;""</formula>
    </cfRule>
  </conditionalFormatting>
  <conditionalFormatting sqref="F566:G566">
    <cfRule type="expression" dxfId="156" priority="87">
      <formula>F567&lt;&gt;""</formula>
    </cfRule>
  </conditionalFormatting>
  <conditionalFormatting sqref="F612:G612">
    <cfRule type="expression" dxfId="155" priority="86">
      <formula>F617&lt;&gt;""</formula>
    </cfRule>
  </conditionalFormatting>
  <conditionalFormatting sqref="F613:G613">
    <cfRule type="expression" dxfId="154" priority="85">
      <formula>F617&lt;&gt;""</formula>
    </cfRule>
  </conditionalFormatting>
  <conditionalFormatting sqref="F614:G614">
    <cfRule type="expression" dxfId="153" priority="84">
      <formula>F617&lt;&gt;""</formula>
    </cfRule>
  </conditionalFormatting>
  <conditionalFormatting sqref="F615:G615">
    <cfRule type="expression" dxfId="152" priority="83">
      <formula>F617&lt;&gt;""</formula>
    </cfRule>
  </conditionalFormatting>
  <conditionalFormatting sqref="F616:G616">
    <cfRule type="expression" dxfId="151" priority="82">
      <formula>F617&lt;&gt;""</formula>
    </cfRule>
  </conditionalFormatting>
  <conditionalFormatting sqref="F662:G662">
    <cfRule type="expression" dxfId="150" priority="81">
      <formula>F667&lt;&gt;""</formula>
    </cfRule>
  </conditionalFormatting>
  <conditionalFormatting sqref="F663:G663">
    <cfRule type="expression" dxfId="149" priority="80">
      <formula>F667&lt;&gt;""</formula>
    </cfRule>
  </conditionalFormatting>
  <conditionalFormatting sqref="F664:G664">
    <cfRule type="expression" dxfId="148" priority="79">
      <formula>F667&lt;&gt;""</formula>
    </cfRule>
  </conditionalFormatting>
  <conditionalFormatting sqref="F665:G665">
    <cfRule type="expression" dxfId="147" priority="78">
      <formula>F667&lt;&gt;""</formula>
    </cfRule>
  </conditionalFormatting>
  <conditionalFormatting sqref="F666:G666">
    <cfRule type="expression" dxfId="146" priority="77">
      <formula>F667&lt;&gt;""</formula>
    </cfRule>
  </conditionalFormatting>
  <conditionalFormatting sqref="F712:G712">
    <cfRule type="expression" dxfId="145" priority="76">
      <formula>F717&lt;&gt;""</formula>
    </cfRule>
  </conditionalFormatting>
  <conditionalFormatting sqref="F713:G713">
    <cfRule type="expression" dxfId="144" priority="75">
      <formula>F717&lt;&gt;""</formula>
    </cfRule>
  </conditionalFormatting>
  <conditionalFormatting sqref="F714:G714">
    <cfRule type="expression" dxfId="143" priority="74">
      <formula>F717&lt;&gt;""</formula>
    </cfRule>
  </conditionalFormatting>
  <conditionalFormatting sqref="F715:G715">
    <cfRule type="expression" dxfId="142" priority="73">
      <formula>F717&lt;&gt;""</formula>
    </cfRule>
  </conditionalFormatting>
  <conditionalFormatting sqref="F716:G716">
    <cfRule type="expression" dxfId="141" priority="72">
      <formula>F717&lt;&gt;""</formula>
    </cfRule>
  </conditionalFormatting>
  <conditionalFormatting sqref="F762:G762">
    <cfRule type="expression" dxfId="140" priority="71">
      <formula>F767&lt;&gt;""</formula>
    </cfRule>
  </conditionalFormatting>
  <conditionalFormatting sqref="F763:G763">
    <cfRule type="expression" dxfId="139" priority="70">
      <formula>F767&lt;&gt;""</formula>
    </cfRule>
  </conditionalFormatting>
  <conditionalFormatting sqref="F764:G764">
    <cfRule type="expression" dxfId="138" priority="69">
      <formula>F767&lt;&gt;""</formula>
    </cfRule>
  </conditionalFormatting>
  <conditionalFormatting sqref="F765:G765">
    <cfRule type="expression" dxfId="137" priority="68">
      <formula>F767&lt;&gt;""</formula>
    </cfRule>
  </conditionalFormatting>
  <conditionalFormatting sqref="F766:G766">
    <cfRule type="expression" dxfId="136" priority="67">
      <formula>F767&lt;&gt;""</formula>
    </cfRule>
  </conditionalFormatting>
  <conditionalFormatting sqref="F812:G812">
    <cfRule type="expression" dxfId="135" priority="66">
      <formula>F817&lt;&gt;""</formula>
    </cfRule>
  </conditionalFormatting>
  <conditionalFormatting sqref="F813:G813">
    <cfRule type="expression" dxfId="134" priority="65">
      <formula>F817&lt;&gt;""</formula>
    </cfRule>
  </conditionalFormatting>
  <conditionalFormatting sqref="F814:G814">
    <cfRule type="expression" dxfId="133" priority="64">
      <formula>F817&lt;&gt;""</formula>
    </cfRule>
  </conditionalFormatting>
  <conditionalFormatting sqref="F815:G815">
    <cfRule type="expression" dxfId="132" priority="63">
      <formula>F817&lt;&gt;""</formula>
    </cfRule>
  </conditionalFormatting>
  <conditionalFormatting sqref="F816:G816">
    <cfRule type="expression" dxfId="131" priority="62">
      <formula>F817&lt;&gt;""</formula>
    </cfRule>
  </conditionalFormatting>
  <conditionalFormatting sqref="F862:G862">
    <cfRule type="expression" dxfId="130" priority="61">
      <formula>F867&lt;&gt;""</formula>
    </cfRule>
  </conditionalFormatting>
  <conditionalFormatting sqref="F863:G863">
    <cfRule type="expression" dxfId="129" priority="60">
      <formula>F867&lt;&gt;""</formula>
    </cfRule>
  </conditionalFormatting>
  <conditionalFormatting sqref="F864:G864">
    <cfRule type="expression" dxfId="128" priority="59">
      <formula>F867&lt;&gt;""</formula>
    </cfRule>
  </conditionalFormatting>
  <conditionalFormatting sqref="F865:G865">
    <cfRule type="expression" dxfId="127" priority="58">
      <formula>F867&lt;&gt;""</formula>
    </cfRule>
  </conditionalFormatting>
  <conditionalFormatting sqref="F866:G866">
    <cfRule type="expression" dxfId="126" priority="57">
      <formula>F867&lt;&gt;""</formula>
    </cfRule>
  </conditionalFormatting>
  <conditionalFormatting sqref="F912:G912">
    <cfRule type="expression" dxfId="125" priority="56">
      <formula>F917&lt;&gt;""</formula>
    </cfRule>
  </conditionalFormatting>
  <conditionalFormatting sqref="F913:G913">
    <cfRule type="expression" dxfId="124" priority="55">
      <formula>F917&lt;&gt;""</formula>
    </cfRule>
  </conditionalFormatting>
  <conditionalFormatting sqref="F914:G914">
    <cfRule type="expression" dxfId="123" priority="54">
      <formula>F917&lt;&gt;""</formula>
    </cfRule>
  </conditionalFormatting>
  <conditionalFormatting sqref="F915:G915">
    <cfRule type="expression" dxfId="122" priority="53">
      <formula>F917&lt;&gt;""</formula>
    </cfRule>
  </conditionalFormatting>
  <conditionalFormatting sqref="F916:G916">
    <cfRule type="expression" dxfId="121" priority="52">
      <formula>F917&lt;&gt;""</formula>
    </cfRule>
  </conditionalFormatting>
  <conditionalFormatting sqref="F962:G962">
    <cfRule type="expression" dxfId="120" priority="51">
      <formula>F967&lt;&gt;""</formula>
    </cfRule>
  </conditionalFormatting>
  <conditionalFormatting sqref="F963:G963">
    <cfRule type="expression" dxfId="119" priority="50">
      <formula>F967&lt;&gt;""</formula>
    </cfRule>
  </conditionalFormatting>
  <conditionalFormatting sqref="F964:G964">
    <cfRule type="expression" dxfId="118" priority="49">
      <formula>F967&lt;&gt;""</formula>
    </cfRule>
  </conditionalFormatting>
  <conditionalFormatting sqref="F965:G965">
    <cfRule type="expression" dxfId="117" priority="48">
      <formula>F967&lt;&gt;""</formula>
    </cfRule>
  </conditionalFormatting>
  <conditionalFormatting sqref="F966:G966">
    <cfRule type="expression" dxfId="116" priority="47">
      <formula>F967&lt;&gt;""</formula>
    </cfRule>
  </conditionalFormatting>
  <conditionalFormatting sqref="F168">
    <cfRule type="expression" dxfId="115" priority="46">
      <formula>F167&lt;&gt;""</formula>
    </cfRule>
  </conditionalFormatting>
  <conditionalFormatting sqref="F218">
    <cfRule type="expression" dxfId="114" priority="45">
      <formula>F217&lt;&gt;""</formula>
    </cfRule>
  </conditionalFormatting>
  <conditionalFormatting sqref="F268">
    <cfRule type="expression" dxfId="113" priority="44">
      <formula>F267&lt;&gt;""</formula>
    </cfRule>
  </conditionalFormatting>
  <conditionalFormatting sqref="F318">
    <cfRule type="expression" dxfId="112" priority="43">
      <formula>F317&lt;&gt;""</formula>
    </cfRule>
  </conditionalFormatting>
  <conditionalFormatting sqref="F368">
    <cfRule type="expression" dxfId="111" priority="42">
      <formula>F367&lt;&gt;""</formula>
    </cfRule>
  </conditionalFormatting>
  <conditionalFormatting sqref="F418">
    <cfRule type="expression" dxfId="110" priority="41">
      <formula>F417&lt;&gt;""</formula>
    </cfRule>
  </conditionalFormatting>
  <conditionalFormatting sqref="F468">
    <cfRule type="expression" dxfId="109" priority="40">
      <formula>F467&lt;&gt;""</formula>
    </cfRule>
  </conditionalFormatting>
  <conditionalFormatting sqref="F518">
    <cfRule type="expression" dxfId="108" priority="39">
      <formula>F517&lt;&gt;""</formula>
    </cfRule>
  </conditionalFormatting>
  <conditionalFormatting sqref="F568">
    <cfRule type="expression" dxfId="107" priority="38">
      <formula>F567&lt;&gt;""</formula>
    </cfRule>
  </conditionalFormatting>
  <conditionalFormatting sqref="F618">
    <cfRule type="expression" dxfId="106" priority="37">
      <formula>F617&lt;&gt;""</formula>
    </cfRule>
  </conditionalFormatting>
  <conditionalFormatting sqref="F668">
    <cfRule type="expression" dxfId="105" priority="36">
      <formula>F667&lt;&gt;""</formula>
    </cfRule>
  </conditionalFormatting>
  <conditionalFormatting sqref="F718">
    <cfRule type="expression" dxfId="104" priority="35">
      <formula>F717&lt;&gt;""</formula>
    </cfRule>
  </conditionalFormatting>
  <conditionalFormatting sqref="F768">
    <cfRule type="expression" dxfId="103" priority="34">
      <formula>F767&lt;&gt;""</formula>
    </cfRule>
  </conditionalFormatting>
  <conditionalFormatting sqref="F818">
    <cfRule type="expression" dxfId="102" priority="33">
      <formula>F817&lt;&gt;""</formula>
    </cfRule>
  </conditionalFormatting>
  <conditionalFormatting sqref="F868">
    <cfRule type="expression" dxfId="101" priority="32">
      <formula>F867&lt;&gt;""</formula>
    </cfRule>
  </conditionalFormatting>
  <conditionalFormatting sqref="F918">
    <cfRule type="expression" dxfId="100" priority="31">
      <formula>F917&lt;&gt;""</formula>
    </cfRule>
  </conditionalFormatting>
  <conditionalFormatting sqref="F968">
    <cfRule type="expression" dxfId="99" priority="30">
      <formula>F967&lt;&gt;""</formula>
    </cfRule>
  </conditionalFormatting>
  <conditionalFormatting sqref="L13">
    <cfRule type="expression" dxfId="98" priority="29">
      <formula>F17&lt;&gt;""</formula>
    </cfRule>
  </conditionalFormatting>
  <conditionalFormatting sqref="L63">
    <cfRule type="expression" dxfId="97" priority="28">
      <formula>F67&lt;&gt;""</formula>
    </cfRule>
  </conditionalFormatting>
  <conditionalFormatting sqref="L113">
    <cfRule type="expression" dxfId="96" priority="27">
      <formula>F117&lt;&gt;""</formula>
    </cfRule>
  </conditionalFormatting>
  <conditionalFormatting sqref="L163">
    <cfRule type="expression" dxfId="95" priority="26">
      <formula>F167&lt;&gt;""</formula>
    </cfRule>
  </conditionalFormatting>
  <conditionalFormatting sqref="L213">
    <cfRule type="expression" dxfId="94" priority="25">
      <formula>F217&lt;&gt;""</formula>
    </cfRule>
  </conditionalFormatting>
  <conditionalFormatting sqref="L263">
    <cfRule type="expression" dxfId="93" priority="24">
      <formula>F267&lt;&gt;""</formula>
    </cfRule>
  </conditionalFormatting>
  <conditionalFormatting sqref="L313">
    <cfRule type="expression" dxfId="92" priority="23">
      <formula>F317&lt;&gt;""</formula>
    </cfRule>
  </conditionalFormatting>
  <conditionalFormatting sqref="L363">
    <cfRule type="expression" dxfId="91" priority="22">
      <formula>F367&lt;&gt;""</formula>
    </cfRule>
  </conditionalFormatting>
  <conditionalFormatting sqref="L413">
    <cfRule type="expression" dxfId="90" priority="21">
      <formula>F417&lt;&gt;""</formula>
    </cfRule>
  </conditionalFormatting>
  <conditionalFormatting sqref="L463">
    <cfRule type="expression" dxfId="89" priority="20">
      <formula>F467&lt;&gt;""</formula>
    </cfRule>
  </conditionalFormatting>
  <conditionalFormatting sqref="L513">
    <cfRule type="expression" dxfId="88" priority="19">
      <formula>F517&lt;&gt;""</formula>
    </cfRule>
  </conditionalFormatting>
  <conditionalFormatting sqref="L563">
    <cfRule type="expression" dxfId="87" priority="18">
      <formula>F567&lt;&gt;""</formula>
    </cfRule>
  </conditionalFormatting>
  <conditionalFormatting sqref="L613">
    <cfRule type="expression" dxfId="86" priority="17">
      <formula>F617&lt;&gt;""</formula>
    </cfRule>
  </conditionalFormatting>
  <conditionalFormatting sqref="L663">
    <cfRule type="expression" dxfId="85" priority="16">
      <formula>F667&lt;&gt;""</formula>
    </cfRule>
  </conditionalFormatting>
  <conditionalFormatting sqref="L713">
    <cfRule type="expression" dxfId="84" priority="15">
      <formula>F717&lt;&gt;""</formula>
    </cfRule>
  </conditionalFormatting>
  <conditionalFormatting sqref="L763">
    <cfRule type="expression" dxfId="83" priority="14">
      <formula>F767&lt;&gt;""</formula>
    </cfRule>
  </conditionalFormatting>
  <conditionalFormatting sqref="L813">
    <cfRule type="expression" dxfId="82" priority="13">
      <formula>F817&lt;&gt;""</formula>
    </cfRule>
  </conditionalFormatting>
  <conditionalFormatting sqref="L863">
    <cfRule type="expression" dxfId="81" priority="12">
      <formula>F867&lt;&gt;""</formula>
    </cfRule>
  </conditionalFormatting>
  <conditionalFormatting sqref="L913">
    <cfRule type="expression" dxfId="80" priority="11">
      <formula>F917&lt;&gt;""</formula>
    </cfRule>
  </conditionalFormatting>
  <conditionalFormatting sqref="L963">
    <cfRule type="expression" dxfId="79" priority="10">
      <formula>F967&lt;&gt;""</formula>
    </cfRule>
  </conditionalFormatting>
  <conditionalFormatting sqref="C20">
    <cfRule type="expression" dxfId="78" priority="6">
      <formula>$F$17&lt;&gt;""</formula>
    </cfRule>
  </conditionalFormatting>
  <conditionalFormatting sqref="C21:C47">
    <cfRule type="expression" dxfId="77" priority="5">
      <formula>$F$17&lt;&gt;""</formula>
    </cfRule>
  </conditionalFormatting>
  <conditionalFormatting sqref="F20:F47">
    <cfRule type="expression" dxfId="76" priority="3">
      <formula>$F$17&lt;&gt;""</formula>
    </cfRule>
  </conditionalFormatting>
  <conditionalFormatting sqref="A6:B6">
    <cfRule type="expression" dxfId="75" priority="2">
      <formula>$A$6=""</formula>
    </cfRule>
  </conditionalFormatting>
  <conditionalFormatting sqref="A5:B5">
    <cfRule type="expression" dxfId="74" priority="1">
      <formula>$A$6=""</formula>
    </cfRule>
  </conditionalFormatting>
  <dataValidations count="7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S6">
      <formula1>2</formula1>
      <formula2>24</formula2>
    </dataValidation>
    <dataValidation allowBlank="1" showInputMessage="1" sqref="T6"/>
    <dataValidation type="list" allowBlank="1" showInputMessage="1" showErrorMessage="1" promptTitle="FuE-Kategorie" prompt="Legen Sie bitte die FuE-Kategorie pro Arbeitspaket fest!" sqref="C920:C947 C970:C997 C420:C447 C370:C397 C320:C347 C270:C297 C220:C247 C170:C197 C70:C97 C120:C147 C470:C497 C520:C547 C570:C597 C620:C647 C670:C697 C720:C747 C770:C797 C820:C847 C870:C897 C20:C47">
      <formula1>$AA$3:$AA$5</formula1>
    </dataValidation>
    <dataValidation type="list" allowBlank="1" showInputMessage="1" showErrorMessage="1" promptTitle="Anzahl" prompt="Anzahl der Mitarbeiter mit gleicher Qualkifikation!" sqref="F820:F847 F320:F347 F270:F297 F220:F247 F170:F197 F120:F147 F70:F97 F970:F997 F870:F897 F920:F947 F370:F397 F420:F447 F470:F497 F520:F547 F570:F597 F620:F647 F670:F697 F720:F747 F770:F797 F20:F47">
      <formula1>$V$78:$V$87</formula1>
    </dataValidation>
    <dataValidation allowBlank="1" showInputMessage="1" showErrorMessage="1" errorTitle="Jahr" error="nur zwischen 2014 und 2023 möglich" promptTitle="Jahr" prompt="In welchem Jahr beginnt das Vorhaben?" sqref="A6:B6"/>
    <dataValidation allowBlank="1" showInputMessage="1" showErrorMessage="1" errorTitle="Jahr" error="nur zwischen 2014 und 2023 möglich" promptTitle="Jahr" prompt="Bitte das Planjahr der in Blatt aufgeführten Arbeitspakete eintragen." sqref="A956:B956 A906:B906 A856:B856 A806:B806 A756:B756 A706:B706 A656:B656 A606:B606 A556:B556 A506:B506 A456:B456 A406:B406 A356:B356 A306:B306 A256:B256 A206:B206 A156:B156 A106:B106 A56:B56"/>
    <dataValidation type="list" allowBlank="1" showInputMessage="1" showErrorMessage="1" promptTitle="Qualifikation" prompt="Wählen sie die Qualifikation des Mitarbeiters / der Mitarbeiter aus!" sqref="G20:G47 G70:G97 G120:G147 G170:G197 G220:G247 G270:G297 G320:G347 G370:G397 G420:G447 G470:G497 G520:G547 G570:G597 G620:G647 G670:G697 G720:G747 G770:G797 G820:G847 G870:G897 G920:G947 G970:G997">
      <formula1>INDIRECT($W$100)</formula1>
    </dataValidation>
  </dataValidations>
  <pageMargins left="0.70866141732283505" right="0.27559055118110198" top="0.98425196850393704" bottom="0.66929133858267698" header="0.78740157480314998" footer="0.43307086614173201"/>
  <pageSetup paperSize="9" orientation="landscape" horizontalDpi="4294967292" verticalDpi="1200" r:id="rId1"/>
  <headerFooter scaleWithDoc="0">
    <oddHeader>&amp;L&amp;"Arial,Fett"&amp;10Anlage 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indexed="40"/>
    <outlinePr summaryBelow="0" summaryRight="0" showOutlineSymbols="0"/>
    <pageSetUpPr autoPageBreaks="0"/>
  </sheetPr>
  <dimension ref="A1:BH1063"/>
  <sheetViews>
    <sheetView showGridLines="0" showRowColHeaders="0" showOutlineSymbols="0" topLeftCell="A1576" workbookViewId="0"/>
  </sheetViews>
  <sheetFormatPr baseColWidth="10" defaultColWidth="11.42578125" defaultRowHeight="12.75" customHeight="1" outlineLevelRow="3" x14ac:dyDescent="0.2"/>
  <cols>
    <col min="1" max="1" width="11.42578125" style="6"/>
    <col min="2" max="14" width="11.42578125" style="3"/>
    <col min="15" max="24" width="11.42578125" style="4"/>
    <col min="25" max="26" width="11.42578125" style="3"/>
    <col min="27" max="36" width="11.42578125" style="4"/>
    <col min="37" max="38" width="11.42578125" style="3"/>
    <col min="39" max="48" width="11.42578125" style="4"/>
    <col min="49" max="50" width="11.42578125" style="3"/>
    <col min="51" max="60" width="11.42578125" style="4"/>
    <col min="61" max="16384" width="11.42578125" style="3"/>
  </cols>
  <sheetData>
    <row r="1" spans="1:60" ht="12.75" hidden="1" customHeight="1" x14ac:dyDescent="0.2">
      <c r="O1" s="19"/>
      <c r="P1" s="19"/>
      <c r="Q1" s="19"/>
      <c r="R1" s="19"/>
      <c r="S1" s="19"/>
      <c r="T1" s="19"/>
      <c r="U1" s="19"/>
      <c r="V1" s="19"/>
      <c r="W1" s="19"/>
      <c r="X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1:60" ht="12.75" hidden="1" customHeight="1" outlineLevel="1" x14ac:dyDescent="0.2">
      <c r="A2" s="103" t="str">
        <f>'Anlage 4'!K2</f>
        <v>BN: ______________________</v>
      </c>
      <c r="B2" s="104"/>
      <c r="C2" s="104"/>
      <c r="D2" s="105"/>
      <c r="E2" s="105"/>
      <c r="F2" s="105"/>
      <c r="G2" s="105"/>
      <c r="H2" s="105"/>
      <c r="I2" s="105"/>
      <c r="J2" s="105"/>
      <c r="K2" s="105"/>
      <c r="L2" s="106"/>
      <c r="O2" s="19"/>
      <c r="P2" s="19"/>
      <c r="Q2" s="19"/>
      <c r="R2" s="19"/>
      <c r="S2" s="19"/>
      <c r="T2" s="19"/>
      <c r="U2" s="19"/>
      <c r="V2" s="19"/>
      <c r="W2" s="19"/>
      <c r="X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Y2" s="19"/>
      <c r="AZ2" s="19"/>
      <c r="BA2" s="19"/>
      <c r="BB2" s="19"/>
      <c r="BC2" s="19"/>
      <c r="BD2" s="19"/>
      <c r="BE2" s="19"/>
      <c r="BF2" s="19"/>
      <c r="BG2" s="19"/>
      <c r="BH2" s="19"/>
    </row>
    <row r="3" spans="1:60" ht="12.75" hidden="1" customHeight="1" outlineLevel="1" x14ac:dyDescent="0.2">
      <c r="A3" s="120" t="str">
        <f>'Anlage 4'!A3</f>
        <v>TP-__</v>
      </c>
      <c r="B3" s="66"/>
      <c r="E3" s="36"/>
      <c r="F3" s="36"/>
      <c r="G3" s="36"/>
      <c r="H3" s="36"/>
      <c r="I3" s="36"/>
      <c r="J3" s="36"/>
      <c r="K3" s="36"/>
      <c r="L3" s="8"/>
      <c r="O3" s="19"/>
      <c r="P3" s="19"/>
      <c r="Q3" s="19"/>
      <c r="R3" s="19"/>
      <c r="S3" s="19"/>
      <c r="T3" s="19"/>
      <c r="U3" s="19"/>
      <c r="V3" s="19"/>
      <c r="W3" s="19"/>
      <c r="X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Y3" s="19"/>
      <c r="AZ3" s="19"/>
      <c r="BA3" s="19"/>
      <c r="BB3" s="19"/>
      <c r="BC3" s="19"/>
      <c r="BD3" s="19"/>
      <c r="BE3" s="19"/>
      <c r="BF3" s="19"/>
      <c r="BG3" s="19"/>
      <c r="BH3" s="19"/>
    </row>
    <row r="4" spans="1:60" ht="12.75" hidden="1" customHeight="1" outlineLevel="1" x14ac:dyDescent="0.2">
      <c r="A4" s="9"/>
      <c r="E4" s="8"/>
      <c r="F4" s="8"/>
      <c r="G4" s="8"/>
      <c r="H4" s="8"/>
      <c r="I4" s="8"/>
      <c r="J4" s="8"/>
      <c r="K4" s="8"/>
      <c r="L4" s="8"/>
      <c r="O4" s="19"/>
      <c r="P4" s="19"/>
      <c r="Q4" s="19"/>
      <c r="R4" s="19"/>
      <c r="S4" s="19"/>
      <c r="T4" s="19"/>
      <c r="U4" s="19"/>
      <c r="V4" s="19"/>
      <c r="W4" s="19"/>
      <c r="X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Y4" s="19"/>
      <c r="AZ4" s="19"/>
      <c r="BA4" s="19"/>
      <c r="BB4" s="19"/>
      <c r="BC4" s="19"/>
      <c r="BD4" s="19"/>
      <c r="BE4" s="19"/>
      <c r="BF4" s="19"/>
      <c r="BG4" s="19"/>
      <c r="BH4" s="19"/>
    </row>
    <row r="5" spans="1:60" ht="12.75" hidden="1" customHeight="1" outlineLevel="1" x14ac:dyDescent="0.2">
      <c r="A5" s="253" t="str">
        <f>'Anlage 4'!A5</f>
        <v>Jahr</v>
      </c>
      <c r="B5" s="254"/>
      <c r="D5" s="77" t="str">
        <f>UPPER(MID(E5,1,1))</f>
        <v>O</v>
      </c>
      <c r="E5" s="284" t="s">
        <v>59</v>
      </c>
      <c r="F5" s="284"/>
      <c r="G5" s="285"/>
      <c r="J5" s="8"/>
      <c r="L5" s="10" t="str">
        <f>'Anlage 4'!T5</f>
        <v xml:space="preserve"> Blatt</v>
      </c>
      <c r="O5" s="19"/>
      <c r="P5" s="19"/>
      <c r="Q5" s="19"/>
      <c r="R5" s="19"/>
      <c r="S5" s="19"/>
      <c r="T5" s="19"/>
      <c r="U5" s="19"/>
      <c r="V5" s="19"/>
      <c r="W5" s="19"/>
      <c r="X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Y5" s="19"/>
      <c r="AZ5" s="19"/>
      <c r="BA5" s="19"/>
      <c r="BB5" s="19"/>
      <c r="BC5" s="19"/>
      <c r="BD5" s="19"/>
      <c r="BE5" s="19"/>
      <c r="BF5" s="19"/>
      <c r="BG5" s="19"/>
      <c r="BH5" s="19"/>
    </row>
    <row r="6" spans="1:60" ht="12.75" hidden="1" customHeight="1" outlineLevel="1" x14ac:dyDescent="0.2">
      <c r="A6" s="251">
        <f>'Anlage 4'!A6</f>
        <v>0</v>
      </c>
      <c r="B6" s="252"/>
      <c r="D6" s="107">
        <v>0</v>
      </c>
      <c r="E6" s="95" t="s">
        <v>60</v>
      </c>
      <c r="F6" s="94"/>
      <c r="G6" s="96">
        <v>0</v>
      </c>
      <c r="J6" s="8"/>
      <c r="L6" s="31">
        <f>'Anlage 4'!T6</f>
        <v>1</v>
      </c>
      <c r="O6" s="19"/>
      <c r="P6" s="19"/>
      <c r="Q6" s="19"/>
      <c r="R6" s="19"/>
      <c r="S6" s="19"/>
      <c r="T6" s="19"/>
      <c r="U6" s="19"/>
      <c r="V6" s="19"/>
      <c r="W6" s="19"/>
      <c r="X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Y6" s="19"/>
      <c r="AZ6" s="19"/>
      <c r="BA6" s="19"/>
      <c r="BB6" s="19"/>
      <c r="BC6" s="19"/>
      <c r="BD6" s="19"/>
      <c r="BE6" s="19"/>
      <c r="BF6" s="19"/>
      <c r="BG6" s="19"/>
      <c r="BH6" s="19"/>
    </row>
    <row r="7" spans="1:60" ht="12.75" hidden="1" customHeight="1" outlineLevel="1" x14ac:dyDescent="0.2">
      <c r="A7" s="12"/>
      <c r="D7" s="82">
        <f>MIN(Finanzierungsplan!Q7,Finanzierungsplan!P6)</f>
        <v>0.25</v>
      </c>
      <c r="E7" s="286" t="str">
        <f>Finanzierungsplan!Q5</f>
        <v>Gemeinkosten</v>
      </c>
      <c r="F7" s="287"/>
      <c r="G7" s="288"/>
      <c r="H7" s="8"/>
      <c r="I7" s="8"/>
      <c r="J7" s="8"/>
      <c r="K7" s="8"/>
      <c r="L7" s="8"/>
      <c r="O7" s="19"/>
      <c r="P7" s="19"/>
      <c r="Q7" s="19"/>
      <c r="R7" s="19"/>
      <c r="S7" s="19"/>
      <c r="T7" s="19"/>
      <c r="U7" s="19"/>
      <c r="V7" s="19"/>
      <c r="W7" s="19"/>
      <c r="X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Y7" s="19"/>
      <c r="AZ7" s="19"/>
      <c r="BA7" s="19"/>
      <c r="BB7" s="19"/>
      <c r="BC7" s="19"/>
      <c r="BD7" s="19"/>
      <c r="BE7" s="19"/>
      <c r="BF7" s="19"/>
      <c r="BG7" s="19"/>
      <c r="BH7" s="19"/>
    </row>
    <row r="8" spans="1:60" ht="12.75" hidden="1" customHeight="1" outlineLevel="1" x14ac:dyDescent="0.2">
      <c r="A8" s="12"/>
      <c r="B8" s="8"/>
      <c r="E8" s="8"/>
      <c r="F8" s="8"/>
      <c r="G8" s="8"/>
      <c r="H8" s="8"/>
      <c r="I8" s="8"/>
      <c r="J8" s="8"/>
      <c r="K8" s="8"/>
      <c r="L8" s="8"/>
      <c r="O8" s="19"/>
      <c r="P8" s="19"/>
      <c r="Q8" s="19"/>
      <c r="R8" s="19"/>
      <c r="S8" s="19"/>
      <c r="T8" s="19"/>
      <c r="U8" s="19"/>
      <c r="V8" s="19"/>
      <c r="W8" s="19"/>
      <c r="X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Y8" s="19"/>
      <c r="AZ8" s="19"/>
      <c r="BA8" s="19"/>
      <c r="BB8" s="19"/>
      <c r="BC8" s="19"/>
      <c r="BD8" s="19"/>
      <c r="BE8" s="19"/>
      <c r="BF8" s="19"/>
      <c r="BG8" s="19"/>
      <c r="BH8" s="19"/>
    </row>
    <row r="9" spans="1:60" ht="12.75" hidden="1" customHeight="1" outlineLevel="1" x14ac:dyDescent="0.2">
      <c r="A9" s="8"/>
      <c r="B9" s="8"/>
      <c r="J9" s="8"/>
      <c r="K9" s="8"/>
      <c r="L9" s="8"/>
      <c r="O9" s="19"/>
      <c r="P9" s="19"/>
      <c r="Q9" s="19"/>
      <c r="R9" s="19"/>
      <c r="S9" s="19"/>
      <c r="T9" s="19"/>
      <c r="U9" s="19"/>
      <c r="V9" s="19"/>
      <c r="W9" s="19"/>
      <c r="X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Y9" s="19"/>
      <c r="AZ9" s="19"/>
      <c r="BA9" s="19"/>
      <c r="BB9" s="19"/>
      <c r="BC9" s="19"/>
      <c r="BD9" s="19"/>
      <c r="BE9" s="19"/>
      <c r="BF9" s="19"/>
      <c r="BG9" s="19"/>
      <c r="BH9" s="19"/>
    </row>
    <row r="10" spans="1:60" ht="12.75" hidden="1" customHeight="1" outlineLevel="1" x14ac:dyDescent="0.2">
      <c r="A10" s="1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O10" s="19"/>
      <c r="P10" s="19"/>
      <c r="Q10" s="19"/>
      <c r="R10" s="19"/>
      <c r="S10" s="19"/>
      <c r="T10" s="19"/>
      <c r="U10" s="19"/>
      <c r="V10" s="19"/>
      <c r="W10" s="19"/>
      <c r="X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</row>
    <row r="11" spans="1:60" ht="12.75" hidden="1" customHeight="1" outlineLevel="1" x14ac:dyDescent="0.2">
      <c r="A11" s="245" t="str">
        <f>'Anlage 4'!C11</f>
        <v>FuE-Kategorie</v>
      </c>
      <c r="B11" s="81" t="str">
        <f>'Anlage 4'!F11</f>
        <v>Personal</v>
      </c>
      <c r="C11" s="239" t="s">
        <v>21</v>
      </c>
      <c r="D11" s="289"/>
      <c r="E11" s="289"/>
      <c r="F11" s="289"/>
      <c r="G11" s="289"/>
      <c r="H11" s="289"/>
      <c r="I11" s="289"/>
      <c r="J11" s="289"/>
      <c r="K11" s="289"/>
      <c r="L11" s="289"/>
      <c r="N11" s="293">
        <f>A6</f>
        <v>0</v>
      </c>
      <c r="O11" s="294"/>
      <c r="P11" s="294"/>
      <c r="Q11" s="294"/>
      <c r="R11" s="294"/>
      <c r="S11" s="294"/>
      <c r="T11" s="294"/>
      <c r="U11" s="294"/>
      <c r="V11" s="294"/>
      <c r="W11" s="294"/>
      <c r="X11" s="295"/>
      <c r="Z11" s="293">
        <f>N11+1</f>
        <v>1</v>
      </c>
      <c r="AA11" s="294"/>
      <c r="AB11" s="294"/>
      <c r="AC11" s="294"/>
      <c r="AD11" s="294"/>
      <c r="AE11" s="294"/>
      <c r="AF11" s="294"/>
      <c r="AG11" s="294"/>
      <c r="AH11" s="294"/>
      <c r="AI11" s="294"/>
      <c r="AJ11" s="295"/>
      <c r="AL11" s="293">
        <f>Z11+1</f>
        <v>2</v>
      </c>
      <c r="AM11" s="294"/>
      <c r="AN11" s="294"/>
      <c r="AO11" s="294"/>
      <c r="AP11" s="294"/>
      <c r="AQ11" s="294"/>
      <c r="AR11" s="294"/>
      <c r="AS11" s="294"/>
      <c r="AT11" s="294"/>
      <c r="AU11" s="294"/>
      <c r="AV11" s="295"/>
      <c r="AX11" s="293">
        <f>AL11+1</f>
        <v>3</v>
      </c>
      <c r="AY11" s="294"/>
      <c r="AZ11" s="294"/>
      <c r="BA11" s="294"/>
      <c r="BB11" s="294"/>
      <c r="BC11" s="294"/>
      <c r="BD11" s="294"/>
      <c r="BE11" s="294"/>
      <c r="BF11" s="294"/>
      <c r="BG11" s="294"/>
      <c r="BH11" s="295"/>
    </row>
    <row r="12" spans="1:60" ht="12.75" hidden="1" customHeight="1" outlineLevel="1" x14ac:dyDescent="0.2">
      <c r="A12" s="246"/>
      <c r="B12" s="15" t="str">
        <f>IF('Anlage 4'!H12="","",'Anlage 4'!H12)</f>
        <v/>
      </c>
      <c r="C12" s="16" t="str">
        <f>IF('Anlage 4'!K12="","",'Anlage 4'!K12)</f>
        <v/>
      </c>
      <c r="D12" s="16" t="str">
        <f>IF('Anlage 4'!L12="","",'Anlage 4'!L12)</f>
        <v/>
      </c>
      <c r="E12" s="16" t="str">
        <f>IF('Anlage 4'!M12="","",'Anlage 4'!M12)</f>
        <v/>
      </c>
      <c r="F12" s="16" t="str">
        <f>IF('Anlage 4'!N12="","",'Anlage 4'!N12)</f>
        <v/>
      </c>
      <c r="G12" s="16" t="str">
        <f>IF('Anlage 4'!O12="","",'Anlage 4'!O12)</f>
        <v/>
      </c>
      <c r="H12" s="16" t="str">
        <f>IF('Anlage 4'!P12="","",'Anlage 4'!P12)</f>
        <v/>
      </c>
      <c r="I12" s="16" t="str">
        <f>IF('Anlage 4'!Q12="","",'Anlage 4'!Q12)</f>
        <v/>
      </c>
      <c r="J12" s="16" t="str">
        <f>IF('Anlage 4'!R12="","",'Anlage 4'!R12)</f>
        <v/>
      </c>
      <c r="K12" s="16" t="str">
        <f>IF('Anlage 4'!S12="","",'Anlage 4'!S12)</f>
        <v/>
      </c>
      <c r="L12" s="16" t="str">
        <f>IF('Anlage 4'!T12="","",'Anlage 4'!T12)</f>
        <v/>
      </c>
      <c r="N12" s="144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Z12" s="144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L12" s="144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X12" s="144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</row>
    <row r="13" spans="1:60" ht="12.75" hidden="1" customHeight="1" outlineLevel="1" x14ac:dyDescent="0.2">
      <c r="A13" s="246"/>
      <c r="B13" s="16" t="str">
        <f>IF('Anlage 4'!H13="","",'Anlage 4'!H13)</f>
        <v>Stunden</v>
      </c>
      <c r="C13" s="16" t="str">
        <f>IF('Anlage 4'!K13="","",'Anlage 4'!K13)</f>
        <v/>
      </c>
      <c r="D13" s="16" t="str">
        <f>IF('Anlage 4'!L13="","",'Anlage 4'!L13)</f>
        <v>Personal</v>
      </c>
      <c r="E13" s="16" t="str">
        <f>IF('Anlage 4'!M13="","",'Anlage 4'!M13)</f>
        <v>Gemein-</v>
      </c>
      <c r="F13" s="16" t="str">
        <f>IF('Anlage 4'!N13="","",'Anlage 4'!N13)</f>
        <v/>
      </c>
      <c r="G13" s="16" t="str">
        <f>IF('Anlage 4'!O13="","",'Anlage 4'!O13)</f>
        <v/>
      </c>
      <c r="H13" s="16" t="str">
        <f>IF('Anlage 4'!P13="","",'Anlage 4'!P13)</f>
        <v/>
      </c>
      <c r="I13" s="16" t="str">
        <f>IF('Anlage 4'!Q13="","",'Anlage 4'!Q13)</f>
        <v/>
      </c>
      <c r="J13" s="16" t="str">
        <f>IF('Anlage 4'!R13="","",'Anlage 4'!R13)</f>
        <v/>
      </c>
      <c r="K13" s="16" t="str">
        <f>IF('Anlage 4'!S13="","",'Anlage 4'!S13)</f>
        <v/>
      </c>
      <c r="L13" s="16" t="str">
        <f>IF('Anlage 4'!T13="","",'Anlage 4'!T13)</f>
        <v>externe</v>
      </c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Z13" s="146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L13" s="146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X13" s="146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12.75" hidden="1" customHeight="1" outlineLevel="1" x14ac:dyDescent="0.2">
      <c r="A14" s="246"/>
      <c r="B14" s="16" t="str">
        <f>IF('Anlage 4'!H14="","",'Anlage 4'!H14)</f>
        <v>Gesamt</v>
      </c>
      <c r="C14" s="16" t="str">
        <f>IF('Anlage 4'!K14="","",'Anlage 4'!K14)</f>
        <v/>
      </c>
      <c r="D14" s="16" t="str">
        <f>IF('Anlage 4'!L14="","",'Anlage 4'!L14)</f>
        <v>Sp. 5x6</v>
      </c>
      <c r="E14" s="16" t="str">
        <f>IF('Anlage 4'!M14="","",'Anlage 4'!M14)</f>
        <v>kosten</v>
      </c>
      <c r="F14" s="16" t="str">
        <f>IF('Anlage 4'!N14="","",'Anlage 4'!N14)</f>
        <v/>
      </c>
      <c r="G14" s="16" t="str">
        <f>IF('Anlage 4'!O14="","",'Anlage 4'!O14)</f>
        <v/>
      </c>
      <c r="H14" s="16" t="str">
        <f>IF('Anlage 4'!P14="","",'Anlage 4'!P14)</f>
        <v/>
      </c>
      <c r="I14" s="16" t="str">
        <f>IF('Anlage 4'!Q14="","",'Anlage 4'!Q14)</f>
        <v/>
      </c>
      <c r="J14" s="16" t="str">
        <f>IF('Anlage 4'!R14="","",'Anlage 4'!R14)</f>
        <v/>
      </c>
      <c r="K14" s="16" t="str">
        <f>IF('Anlage 4'!S14="","",'Anlage 4'!S14)</f>
        <v/>
      </c>
      <c r="L14" s="16" t="str">
        <f>IF('Anlage 4'!T14="","",'Anlage 4'!T14)</f>
        <v>Studien-</v>
      </c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Z14" s="146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L14" s="146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X14" s="146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12.75" hidden="1" customHeight="1" outlineLevel="1" x14ac:dyDescent="0.2">
      <c r="A15" s="246"/>
      <c r="B15" s="16" t="str">
        <f>IF('Anlage 4'!H15="","",'Anlage 4'!H15)</f>
        <v/>
      </c>
      <c r="C15" s="16" t="str">
        <f>IF('Anlage 4'!K15="","",'Anlage 4'!K15)</f>
        <v/>
      </c>
      <c r="D15" s="16" t="str">
        <f>IF('Anlage 4'!L15="","",'Anlage 4'!L15)</f>
        <v/>
      </c>
      <c r="E15" s="16" t="str">
        <f>IF('Anlage 4'!M15="","",'Anlage 4'!M15)</f>
        <v/>
      </c>
      <c r="F15" s="16" t="str">
        <f>IF('Anlage 4'!N15="","",'Anlage 4'!N15)</f>
        <v/>
      </c>
      <c r="G15" s="16" t="str">
        <f>IF('Anlage 4'!O15="","",'Anlage 4'!O15)</f>
        <v/>
      </c>
      <c r="H15" s="16" t="str">
        <f>IF('Anlage 4'!P15="","",'Anlage 4'!P15)</f>
        <v/>
      </c>
      <c r="I15" s="16" t="str">
        <f>IF('Anlage 4'!Q15="","",'Anlage 4'!Q15)</f>
        <v/>
      </c>
      <c r="J15" s="16" t="str">
        <f>IF('Anlage 4'!R15="","",'Anlage 4'!R15)</f>
        <v/>
      </c>
      <c r="K15" s="16" t="str">
        <f>IF('Anlage 4'!S15="","",'Anlage 4'!S15)</f>
        <v/>
      </c>
      <c r="L15" s="16" t="str">
        <f>IF('Anlage 4'!T15="","",'Anlage 4'!T15)</f>
        <v>kosten</v>
      </c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Z15" s="146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L15" s="146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X15" s="146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12.75" hidden="1" customHeight="1" outlineLevel="1" x14ac:dyDescent="0.2">
      <c r="A16" s="246"/>
      <c r="B16" s="16" t="str">
        <f>IF('Anlage 4'!H16="","",'Anlage 4'!H16)</f>
        <v/>
      </c>
      <c r="C16" s="16" t="str">
        <f>IF('Anlage 4'!K16="","",'Anlage 4'!K16)</f>
        <v/>
      </c>
      <c r="D16" s="16" t="str">
        <f>IF('Anlage 4'!L16="","",'Anlage 4'!L16)</f>
        <v/>
      </c>
      <c r="E16" s="16" t="str">
        <f>IF('Anlage 4'!M16="","",'Anlage 4'!M16)</f>
        <v/>
      </c>
      <c r="F16" s="16" t="str">
        <f>IF('Anlage 4'!N16="","",'Anlage 4'!N16)</f>
        <v/>
      </c>
      <c r="G16" s="16" t="str">
        <f>IF('Anlage 4'!O16="","",'Anlage 4'!O16)</f>
        <v/>
      </c>
      <c r="H16" s="16" t="str">
        <f>IF('Anlage 4'!P16="","",'Anlage 4'!P16)</f>
        <v/>
      </c>
      <c r="I16" s="16" t="str">
        <f>IF('Anlage 4'!Q16="","",'Anlage 4'!Q16)</f>
        <v/>
      </c>
      <c r="J16" s="16" t="str">
        <f>IF('Anlage 4'!R16="","",'Anlage 4'!R16)</f>
        <v/>
      </c>
      <c r="K16" s="16" t="str">
        <f>IF('Anlage 4'!S16="","",'Anlage 4'!S16)</f>
        <v/>
      </c>
      <c r="L16" s="16" t="str">
        <f>IF('Anlage 4'!T16="","",'Anlage 4'!T16)</f>
        <v>(lt. Spalte 3)</v>
      </c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Z16" s="146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L16" s="146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X16" s="146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12.75" hidden="1" customHeight="1" outlineLevel="1" x14ac:dyDescent="0.2">
      <c r="A17" s="246"/>
      <c r="B17" s="16" t="str">
        <f>IF('Anlage 4'!H17="","",'Anlage 4'!H17)</f>
        <v/>
      </c>
      <c r="C17" s="16" t="str">
        <f>IF('Anlage 4'!K17="","",'Anlage 4'!K17)</f>
        <v/>
      </c>
      <c r="D17" s="16" t="str">
        <f>IF('Anlage 4'!L17="","",'Anlage 4'!L17)</f>
        <v/>
      </c>
      <c r="E17" s="16" t="str">
        <f>IF('Anlage 4'!M17="","",'Anlage 4'!M17)</f>
        <v/>
      </c>
      <c r="F17" s="16" t="str">
        <f>IF('Anlage 4'!N17="","",'Anlage 4'!N17)</f>
        <v/>
      </c>
      <c r="G17" s="16" t="str">
        <f>IF('Anlage 4'!O17="","",'Anlage 4'!O17)</f>
        <v/>
      </c>
      <c r="H17" s="16" t="str">
        <f>IF('Anlage 4'!P17="","",'Anlage 4'!P17)</f>
        <v/>
      </c>
      <c r="I17" s="16" t="str">
        <f>IF('Anlage 4'!Q17="","",'Anlage 4'!Q17)</f>
        <v/>
      </c>
      <c r="J17" s="16" t="str">
        <f>IF('Anlage 4'!R17="","",'Anlage 4'!R17)</f>
        <v/>
      </c>
      <c r="K17" s="16" t="str">
        <f>IF('Anlage 4'!S17="","",'Anlage 4'!S17)</f>
        <v/>
      </c>
      <c r="L17" s="16" t="str">
        <f>IF('Anlage 4'!T17="","",'Anlage 4'!T17)</f>
        <v/>
      </c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Z17" s="146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L17" s="146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X17" s="146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12.75" hidden="1" customHeight="1" outlineLevel="1" x14ac:dyDescent="0.2">
      <c r="A18" s="247"/>
      <c r="B18" s="17" t="str">
        <f>IF('Anlage 4'!H18="","",'Anlage 4'!H18)</f>
        <v/>
      </c>
      <c r="C18" s="16" t="str">
        <f>IF('Anlage 4'!K18="","",'Anlage 4'!K18)</f>
        <v>€</v>
      </c>
      <c r="D18" s="16" t="str">
        <f>IF('Anlage 4'!L18="","",'Anlage 4'!L18)</f>
        <v>€</v>
      </c>
      <c r="E18" s="16" t="str">
        <f>IF('Anlage 4'!M18="","",'Anlage 4'!M18)</f>
        <v>€</v>
      </c>
      <c r="F18" s="16" t="str">
        <f>IF('Anlage 4'!N18="","",'Anlage 4'!N18)</f>
        <v>€</v>
      </c>
      <c r="G18" s="16" t="str">
        <f>IF('Anlage 4'!O18="","",'Anlage 4'!O18)</f>
        <v>€</v>
      </c>
      <c r="H18" s="16" t="str">
        <f>IF('Anlage 4'!P18="","",'Anlage 4'!P18)</f>
        <v>€</v>
      </c>
      <c r="I18" s="16" t="str">
        <f>IF('Anlage 4'!Q18="","",'Anlage 4'!Q18)</f>
        <v>€</v>
      </c>
      <c r="J18" s="16" t="str">
        <f>IF('Anlage 4'!R18="","",'Anlage 4'!R18)</f>
        <v>€</v>
      </c>
      <c r="K18" s="16" t="str">
        <f>IF('Anlage 4'!S18="","",'Anlage 4'!S18)</f>
        <v>€</v>
      </c>
      <c r="L18" s="16" t="str">
        <f>IF('Anlage 4'!T18="","",'Anlage 4'!T18)</f>
        <v>€</v>
      </c>
      <c r="N18" s="148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Z18" s="148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L18" s="148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X18" s="148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</row>
    <row r="19" spans="1:60" ht="12.75" hidden="1" customHeight="1" outlineLevel="1" collapsed="1" x14ac:dyDescent="0.2">
      <c r="A19" s="18" t="str">
        <f>IF('Anlage 4'!C19="","",'Anlage 4'!C19)</f>
        <v/>
      </c>
      <c r="B19" s="15">
        <f>IF('Anlage 4'!H19="","",'Anlage 4'!H19)</f>
        <v>5</v>
      </c>
      <c r="C19" s="15" t="str">
        <f>IF('Anlage 4'!K19="","",'Anlage 4'!K19)</f>
        <v/>
      </c>
      <c r="D19" s="15">
        <f>IF('Anlage 4'!L19="","",'Anlage 4'!L19)</f>
        <v>7</v>
      </c>
      <c r="E19" s="15" t="str">
        <f>IF('Anlage 4'!M19="","",'Anlage 4'!M19)</f>
        <v/>
      </c>
      <c r="F19" s="15" t="str">
        <f>IF('Anlage 4'!N19="","",'Anlage 4'!N19)</f>
        <v/>
      </c>
      <c r="G19" s="15" t="str">
        <f>IF('Anlage 4'!O19="","",'Anlage 4'!O19)</f>
        <v/>
      </c>
      <c r="H19" s="15" t="str">
        <f>IF('Anlage 4'!P19="","",'Anlage 4'!P19)</f>
        <v/>
      </c>
      <c r="I19" s="15" t="str">
        <f>IF('Anlage 4'!Q19="","",'Anlage 4'!Q19)</f>
        <v/>
      </c>
      <c r="J19" s="15" t="str">
        <f>IF('Anlage 4'!R19="","",'Anlage 4'!R19)</f>
        <v/>
      </c>
      <c r="K19" s="15" t="str">
        <f>IF('Anlage 4'!S19="","",'Anlage 4'!S19)</f>
        <v/>
      </c>
      <c r="L19" s="15">
        <f>IF('Anlage 4'!T19="","",'Anlage 4'!T19)</f>
        <v>8</v>
      </c>
      <c r="N19" s="49">
        <f>B19</f>
        <v>5</v>
      </c>
      <c r="O19" s="49" t="str">
        <f>C19</f>
        <v/>
      </c>
      <c r="P19" s="49">
        <f t="shared" ref="P19:U19" si="0">D19</f>
        <v>7</v>
      </c>
      <c r="Q19" s="49" t="str">
        <f t="shared" si="0"/>
        <v/>
      </c>
      <c r="R19" s="49" t="str">
        <f t="shared" si="0"/>
        <v/>
      </c>
      <c r="S19" s="49" t="str">
        <f t="shared" si="0"/>
        <v/>
      </c>
      <c r="T19" s="49" t="str">
        <f t="shared" si="0"/>
        <v/>
      </c>
      <c r="U19" s="49" t="str">
        <f t="shared" si="0"/>
        <v/>
      </c>
      <c r="V19" s="49" t="str">
        <f>J19</f>
        <v/>
      </c>
      <c r="W19" s="49" t="str">
        <f>K19</f>
        <v/>
      </c>
      <c r="X19" s="49">
        <f>L19</f>
        <v>8</v>
      </c>
      <c r="Z19" s="49">
        <f t="shared" ref="Z19:AJ19" si="1">N19</f>
        <v>5</v>
      </c>
      <c r="AA19" s="49" t="str">
        <f t="shared" si="1"/>
        <v/>
      </c>
      <c r="AB19" s="49">
        <f t="shared" si="1"/>
        <v>7</v>
      </c>
      <c r="AC19" s="49" t="str">
        <f t="shared" si="1"/>
        <v/>
      </c>
      <c r="AD19" s="49" t="str">
        <f t="shared" si="1"/>
        <v/>
      </c>
      <c r="AE19" s="49" t="str">
        <f t="shared" si="1"/>
        <v/>
      </c>
      <c r="AF19" s="49" t="str">
        <f t="shared" si="1"/>
        <v/>
      </c>
      <c r="AG19" s="49" t="str">
        <f t="shared" si="1"/>
        <v/>
      </c>
      <c r="AH19" s="49" t="str">
        <f t="shared" si="1"/>
        <v/>
      </c>
      <c r="AI19" s="49" t="str">
        <f t="shared" si="1"/>
        <v/>
      </c>
      <c r="AJ19" s="49">
        <f t="shared" si="1"/>
        <v>8</v>
      </c>
      <c r="AL19" s="49">
        <f t="shared" ref="AL19:AV19" si="2">Z19</f>
        <v>5</v>
      </c>
      <c r="AM19" s="49" t="str">
        <f t="shared" si="2"/>
        <v/>
      </c>
      <c r="AN19" s="49">
        <f t="shared" si="2"/>
        <v>7</v>
      </c>
      <c r="AO19" s="49" t="str">
        <f t="shared" si="2"/>
        <v/>
      </c>
      <c r="AP19" s="49" t="str">
        <f t="shared" si="2"/>
        <v/>
      </c>
      <c r="AQ19" s="49" t="str">
        <f t="shared" si="2"/>
        <v/>
      </c>
      <c r="AR19" s="49" t="str">
        <f t="shared" si="2"/>
        <v/>
      </c>
      <c r="AS19" s="49" t="str">
        <f t="shared" si="2"/>
        <v/>
      </c>
      <c r="AT19" s="49" t="str">
        <f t="shared" si="2"/>
        <v/>
      </c>
      <c r="AU19" s="49" t="str">
        <f t="shared" si="2"/>
        <v/>
      </c>
      <c r="AV19" s="49">
        <f t="shared" si="2"/>
        <v>8</v>
      </c>
      <c r="AX19" s="49">
        <f t="shared" ref="AX19:BH19" si="3">AL19</f>
        <v>5</v>
      </c>
      <c r="AY19" s="49" t="str">
        <f t="shared" si="3"/>
        <v/>
      </c>
      <c r="AZ19" s="49">
        <f t="shared" si="3"/>
        <v>7</v>
      </c>
      <c r="BA19" s="49" t="str">
        <f t="shared" si="3"/>
        <v/>
      </c>
      <c r="BB19" s="49" t="str">
        <f t="shared" si="3"/>
        <v/>
      </c>
      <c r="BC19" s="49" t="str">
        <f t="shared" si="3"/>
        <v/>
      </c>
      <c r="BD19" s="49" t="str">
        <f t="shared" si="3"/>
        <v/>
      </c>
      <c r="BE19" s="49" t="str">
        <f t="shared" si="3"/>
        <v/>
      </c>
      <c r="BF19" s="49" t="str">
        <f t="shared" si="3"/>
        <v/>
      </c>
      <c r="BG19" s="49" t="str">
        <f t="shared" si="3"/>
        <v/>
      </c>
      <c r="BH19" s="49">
        <f t="shared" si="3"/>
        <v>8</v>
      </c>
    </row>
    <row r="20" spans="1:60" ht="12.75" hidden="1" customHeight="1" outlineLevel="2" x14ac:dyDescent="0.2">
      <c r="A20" s="78" t="str">
        <f>'Anlage 4'!D20</f>
        <v>O</v>
      </c>
      <c r="B20" s="38">
        <f>IF($A20=$D$5,'Anlage 4'!H20,0)</f>
        <v>0</v>
      </c>
      <c r="C20" s="38">
        <f>IF($A20=$D$5,'Anlage 4'!K20,0)</f>
        <v>0</v>
      </c>
      <c r="D20" s="38">
        <f>IF($A20=$D$5,'Anlage 4'!L20,0)</f>
        <v>0</v>
      </c>
      <c r="E20" s="38">
        <f>IF($A20=$D$5,'Anlage 4'!M20,0)</f>
        <v>0</v>
      </c>
      <c r="F20" s="38">
        <f>IF($A20=$D$5,'Anlage 4'!N20,0)</f>
        <v>0</v>
      </c>
      <c r="G20" s="38">
        <f>IF($A20=$D$5,'Anlage 4'!O20,0)</f>
        <v>0</v>
      </c>
      <c r="H20" s="38">
        <f>IF($A20=$D$5,'Anlage 4'!P20,0)</f>
        <v>0</v>
      </c>
      <c r="I20" s="38">
        <f>IF($A20=$D$5,'Anlage 4'!Q20,0)</f>
        <v>0</v>
      </c>
      <c r="J20" s="38">
        <f>IF($A20=$D$5,'Anlage 4'!R20,0)</f>
        <v>0</v>
      </c>
      <c r="K20" s="38">
        <f>IF($A20=$D$5,'Anlage 4'!S20,0)</f>
        <v>0</v>
      </c>
      <c r="L20" s="38">
        <f>IF($A20=$D$5,'Anlage 4'!T20,0)</f>
        <v>0</v>
      </c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Z20" s="144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L20" s="144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X20" s="144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</row>
    <row r="21" spans="1:60" s="19" customFormat="1" ht="12.75" hidden="1" customHeight="1" outlineLevel="2" x14ac:dyDescent="0.2">
      <c r="A21" s="79" t="str">
        <f>'Anlage 4'!D21</f>
        <v>O</v>
      </c>
      <c r="B21" s="38">
        <f>IF($A21=$D$5,IF('Anlage 4'!E21="Übertrag",'Anlage 4'!E21,'Anlage 4'!H21),0)</f>
        <v>0</v>
      </c>
      <c r="C21" s="38">
        <f>IF($A21=$D$5,IF($B21="Übertrag",0,'Anlage 4'!K21),0)</f>
        <v>0</v>
      </c>
      <c r="D21" s="38">
        <f>IF($A21=$D$5,IF($B21="Übertrag",0,'Anlage 4'!L21),0)</f>
        <v>0</v>
      </c>
      <c r="E21" s="38">
        <f>IF($A21=$D$5,IF($B21="Übertrag",0,'Anlage 4'!M21),0)</f>
        <v>0</v>
      </c>
      <c r="F21" s="38">
        <f>IF($A21=$D$5,IF($B21="Übertrag",0,'Anlage 4'!N21),0)</f>
        <v>0</v>
      </c>
      <c r="G21" s="38">
        <f>IF($A21=$D$5,IF($B21="Übertrag",0,'Anlage 4'!O21),0)</f>
        <v>0</v>
      </c>
      <c r="H21" s="38">
        <f>IF($A21=$D$5,IF($B21="Übertrag",0,'Anlage 4'!P21),0)</f>
        <v>0</v>
      </c>
      <c r="I21" s="38">
        <f>IF($A21=$D$5,IF($B21="Übertrag",0,'Anlage 4'!Q21),0)</f>
        <v>0</v>
      </c>
      <c r="J21" s="38">
        <f>IF($A21=$D$5,IF($B21="Übertrag",0,'Anlage 4'!R21),0)</f>
        <v>0</v>
      </c>
      <c r="K21" s="38">
        <f>IF($A21=$D$5,IF($B21="Übertrag",0,'Anlage 4'!S21),0)</f>
        <v>0</v>
      </c>
      <c r="L21" s="38">
        <f>IF($A21=$D$5,IF($B21="Übertrag",0,'Anlage 4'!T21),0)</f>
        <v>0</v>
      </c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s="19" customFormat="1" ht="12.75" hidden="1" customHeight="1" outlineLevel="2" x14ac:dyDescent="0.2">
      <c r="A22" s="79" t="str">
        <f>'Anlage 4'!D22</f>
        <v>O</v>
      </c>
      <c r="B22" s="38">
        <f>IF($A22=$D$5,'Anlage 4'!H22,0)</f>
        <v>0</v>
      </c>
      <c r="C22" s="38">
        <f>IF($A22=$D$5,'Anlage 4'!K22,0)</f>
        <v>0</v>
      </c>
      <c r="D22" s="38">
        <f>IF($A22=$D$5,'Anlage 4'!L22,0)</f>
        <v>0</v>
      </c>
      <c r="E22" s="38">
        <f>IF($A22=$D$5,'Anlage 4'!M22,0)</f>
        <v>0</v>
      </c>
      <c r="F22" s="38">
        <f>IF($A22=$D$5,'Anlage 4'!N22,0)</f>
        <v>0</v>
      </c>
      <c r="G22" s="38">
        <f>IF($A22=$D$5,'Anlage 4'!O22,0)</f>
        <v>0</v>
      </c>
      <c r="H22" s="38">
        <f>IF($A22=$D$5,'Anlage 4'!P22,0)</f>
        <v>0</v>
      </c>
      <c r="I22" s="38">
        <f>IF($A22=$D$5,'Anlage 4'!Q22,0)</f>
        <v>0</v>
      </c>
      <c r="J22" s="38">
        <f>IF($A22=$D$5,'Anlage 4'!R22,0)</f>
        <v>0</v>
      </c>
      <c r="K22" s="38">
        <f>IF($A22=$D$5,'Anlage 4'!S22,0)</f>
        <v>0</v>
      </c>
      <c r="L22" s="38">
        <f>IF($A22=$D$5,'Anlage 4'!T22,0)</f>
        <v>0</v>
      </c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s="19" customFormat="1" ht="12.75" hidden="1" customHeight="1" outlineLevel="2" x14ac:dyDescent="0.2">
      <c r="A23" s="79" t="str">
        <f>'Anlage 4'!D23</f>
        <v>O</v>
      </c>
      <c r="B23" s="38">
        <f>IF($A23=$D$5,'Anlage 4'!H23,0)</f>
        <v>0</v>
      </c>
      <c r="C23" s="38">
        <f>IF($A23=$D$5,'Anlage 4'!K23,0)</f>
        <v>0</v>
      </c>
      <c r="D23" s="38">
        <f>IF($A23=$D$5,'Anlage 4'!L23,0)</f>
        <v>0</v>
      </c>
      <c r="E23" s="38">
        <f>IF($A23=$D$5,'Anlage 4'!M23,0)</f>
        <v>0</v>
      </c>
      <c r="F23" s="38">
        <f>IF($A23=$D$5,'Anlage 4'!N23,0)</f>
        <v>0</v>
      </c>
      <c r="G23" s="38">
        <f>IF($A23=$D$5,'Anlage 4'!O23,0)</f>
        <v>0</v>
      </c>
      <c r="H23" s="38">
        <f>IF($A23=$D$5,'Anlage 4'!P23,0)</f>
        <v>0</v>
      </c>
      <c r="I23" s="38">
        <f>IF($A23=$D$5,'Anlage 4'!Q23,0)</f>
        <v>0</v>
      </c>
      <c r="J23" s="38">
        <f>IF($A23=$D$5,'Anlage 4'!R23,0)</f>
        <v>0</v>
      </c>
      <c r="K23" s="38">
        <f>IF($A23=$D$5,'Anlage 4'!S23,0)</f>
        <v>0</v>
      </c>
      <c r="L23" s="38">
        <f>IF($A23=$D$5,'Anlage 4'!T23,0)</f>
        <v>0</v>
      </c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s="19" customFormat="1" ht="12.75" hidden="1" customHeight="1" outlineLevel="2" x14ac:dyDescent="0.2">
      <c r="A24" s="79" t="str">
        <f>'Anlage 4'!D24</f>
        <v>O</v>
      </c>
      <c r="B24" s="38">
        <f>IF($A24=$D$5,'Anlage 4'!H24,0)</f>
        <v>0</v>
      </c>
      <c r="C24" s="38">
        <f>IF($A24=$D$5,'Anlage 4'!K24,0)</f>
        <v>0</v>
      </c>
      <c r="D24" s="38">
        <f>IF($A24=$D$5,'Anlage 4'!L24,0)</f>
        <v>0</v>
      </c>
      <c r="E24" s="38">
        <f>IF($A24=$D$5,'Anlage 4'!M24,0)</f>
        <v>0</v>
      </c>
      <c r="F24" s="38">
        <f>IF($A24=$D$5,'Anlage 4'!N24,0)</f>
        <v>0</v>
      </c>
      <c r="G24" s="38">
        <f>IF($A24=$D$5,'Anlage 4'!O24,0)</f>
        <v>0</v>
      </c>
      <c r="H24" s="38">
        <f>IF($A24=$D$5,'Anlage 4'!P24,0)</f>
        <v>0</v>
      </c>
      <c r="I24" s="38">
        <f>IF($A24=$D$5,'Anlage 4'!Q24,0)</f>
        <v>0</v>
      </c>
      <c r="J24" s="38">
        <f>IF($A24=$D$5,'Anlage 4'!R24,0)</f>
        <v>0</v>
      </c>
      <c r="K24" s="38">
        <f>IF($A24=$D$5,'Anlage 4'!S24,0)</f>
        <v>0</v>
      </c>
      <c r="L24" s="38">
        <f>IF($A24=$D$5,'Anlage 4'!T24,0)</f>
        <v>0</v>
      </c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s="19" customFormat="1" ht="12.75" hidden="1" customHeight="1" outlineLevel="2" x14ac:dyDescent="0.2">
      <c r="A25" s="79" t="str">
        <f>'Anlage 4'!D25</f>
        <v>O</v>
      </c>
      <c r="B25" s="38">
        <f>IF($A25=$D$5,'Anlage 4'!H25,0)</f>
        <v>0</v>
      </c>
      <c r="C25" s="38">
        <f>IF($A25=$D$5,'Anlage 4'!K25,0)</f>
        <v>0</v>
      </c>
      <c r="D25" s="38">
        <f>IF($A25=$D$5,'Anlage 4'!L25,0)</f>
        <v>0</v>
      </c>
      <c r="E25" s="38">
        <f>IF($A25=$D$5,'Anlage 4'!M25,0)</f>
        <v>0</v>
      </c>
      <c r="F25" s="38">
        <f>IF($A25=$D$5,'Anlage 4'!N25,0)</f>
        <v>0</v>
      </c>
      <c r="G25" s="38">
        <f>IF($A25=$D$5,'Anlage 4'!O25,0)</f>
        <v>0</v>
      </c>
      <c r="H25" s="38">
        <f>IF($A25=$D$5,'Anlage 4'!P25,0)</f>
        <v>0</v>
      </c>
      <c r="I25" s="38">
        <f>IF($A25=$D$5,'Anlage 4'!Q25,0)</f>
        <v>0</v>
      </c>
      <c r="J25" s="38">
        <f>IF($A25=$D$5,'Anlage 4'!R25,0)</f>
        <v>0</v>
      </c>
      <c r="K25" s="38">
        <f>IF($A25=$D$5,'Anlage 4'!S25,0)</f>
        <v>0</v>
      </c>
      <c r="L25" s="38">
        <f>IF($A25=$D$5,'Anlage 4'!T25,0)</f>
        <v>0</v>
      </c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s="19" customFormat="1" ht="12.75" hidden="1" customHeight="1" outlineLevel="2" x14ac:dyDescent="0.2">
      <c r="A26" s="79" t="str">
        <f>'Anlage 4'!D26</f>
        <v>O</v>
      </c>
      <c r="B26" s="38">
        <f>IF($A26=$D$5,'Anlage 4'!H26,0)</f>
        <v>0</v>
      </c>
      <c r="C26" s="38">
        <f>IF($A26=$D$5,'Anlage 4'!K26,0)</f>
        <v>0</v>
      </c>
      <c r="D26" s="38">
        <f>IF($A26=$D$5,'Anlage 4'!L26,0)</f>
        <v>0</v>
      </c>
      <c r="E26" s="38">
        <f>IF($A26=$D$5,'Anlage 4'!M26,0)</f>
        <v>0</v>
      </c>
      <c r="F26" s="38">
        <f>IF($A26=$D$5,'Anlage 4'!N26,0)</f>
        <v>0</v>
      </c>
      <c r="G26" s="38">
        <f>IF($A26=$D$5,'Anlage 4'!O26,0)</f>
        <v>0</v>
      </c>
      <c r="H26" s="38">
        <f>IF($A26=$D$5,'Anlage 4'!P26,0)</f>
        <v>0</v>
      </c>
      <c r="I26" s="38">
        <f>IF($A26=$D$5,'Anlage 4'!Q26,0)</f>
        <v>0</v>
      </c>
      <c r="J26" s="38">
        <f>IF($A26=$D$5,'Anlage 4'!R26,0)</f>
        <v>0</v>
      </c>
      <c r="K26" s="38">
        <f>IF($A26=$D$5,'Anlage 4'!S26,0)</f>
        <v>0</v>
      </c>
      <c r="L26" s="38">
        <f>IF($A26=$D$5,'Anlage 4'!T26,0)</f>
        <v>0</v>
      </c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s="19" customFormat="1" ht="12.75" hidden="1" customHeight="1" outlineLevel="2" x14ac:dyDescent="0.2">
      <c r="A27" s="79" t="str">
        <f>'Anlage 4'!D27</f>
        <v>O</v>
      </c>
      <c r="B27" s="38">
        <f>IF($A27=$D$5,'Anlage 4'!H27,0)</f>
        <v>0</v>
      </c>
      <c r="C27" s="38">
        <f>IF($A27=$D$5,'Anlage 4'!K27,0)</f>
        <v>0</v>
      </c>
      <c r="D27" s="38">
        <f>IF($A27=$D$5,'Anlage 4'!L27,0)</f>
        <v>0</v>
      </c>
      <c r="E27" s="38">
        <f>IF($A27=$D$5,'Anlage 4'!M27,0)</f>
        <v>0</v>
      </c>
      <c r="F27" s="38">
        <f>IF($A27=$D$5,'Anlage 4'!N27,0)</f>
        <v>0</v>
      </c>
      <c r="G27" s="38">
        <f>IF($A27=$D$5,'Anlage 4'!O27,0)</f>
        <v>0</v>
      </c>
      <c r="H27" s="38">
        <f>IF($A27=$D$5,'Anlage 4'!P27,0)</f>
        <v>0</v>
      </c>
      <c r="I27" s="38">
        <f>IF($A27=$D$5,'Anlage 4'!Q27,0)</f>
        <v>0</v>
      </c>
      <c r="J27" s="38">
        <f>IF($A27=$D$5,'Anlage 4'!R27,0)</f>
        <v>0</v>
      </c>
      <c r="K27" s="38">
        <f>IF($A27=$D$5,'Anlage 4'!S27,0)</f>
        <v>0</v>
      </c>
      <c r="L27" s="38">
        <f>IF($A27=$D$5,'Anlage 4'!T27,0)</f>
        <v>0</v>
      </c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s="19" customFormat="1" ht="12.75" hidden="1" customHeight="1" outlineLevel="2" x14ac:dyDescent="0.2">
      <c r="A28" s="79" t="str">
        <f>'Anlage 4'!D28</f>
        <v>O</v>
      </c>
      <c r="B28" s="38">
        <f>IF($A28=$D$5,'Anlage 4'!H28,0)</f>
        <v>0</v>
      </c>
      <c r="C28" s="38">
        <f>IF($A28=$D$5,'Anlage 4'!K28,0)</f>
        <v>0</v>
      </c>
      <c r="D28" s="38">
        <f>IF($A28=$D$5,'Anlage 4'!L28,0)</f>
        <v>0</v>
      </c>
      <c r="E28" s="38">
        <f>IF($A28=$D$5,'Anlage 4'!M28,0)</f>
        <v>0</v>
      </c>
      <c r="F28" s="38">
        <f>IF($A28=$D$5,'Anlage 4'!N28,0)</f>
        <v>0</v>
      </c>
      <c r="G28" s="38">
        <f>IF($A28=$D$5,'Anlage 4'!O28,0)</f>
        <v>0</v>
      </c>
      <c r="H28" s="38">
        <f>IF($A28=$D$5,'Anlage 4'!P28,0)</f>
        <v>0</v>
      </c>
      <c r="I28" s="38">
        <f>IF($A28=$D$5,'Anlage 4'!Q28,0)</f>
        <v>0</v>
      </c>
      <c r="J28" s="38">
        <f>IF($A28=$D$5,'Anlage 4'!R28,0)</f>
        <v>0</v>
      </c>
      <c r="K28" s="38">
        <f>IF($A28=$D$5,'Anlage 4'!S28,0)</f>
        <v>0</v>
      </c>
      <c r="L28" s="38">
        <f>IF($A28=$D$5,'Anlage 4'!T28,0)</f>
        <v>0</v>
      </c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s="19" customFormat="1" ht="12.75" hidden="1" customHeight="1" outlineLevel="2" x14ac:dyDescent="0.2">
      <c r="A29" s="79" t="str">
        <f>'Anlage 4'!D29</f>
        <v>O</v>
      </c>
      <c r="B29" s="38">
        <f>IF($A29=$D$5,'Anlage 4'!H29,0)</f>
        <v>0</v>
      </c>
      <c r="C29" s="38">
        <f>IF($A29=$D$5,'Anlage 4'!K29,0)</f>
        <v>0</v>
      </c>
      <c r="D29" s="38">
        <f>IF($A29=$D$5,'Anlage 4'!L29,0)</f>
        <v>0</v>
      </c>
      <c r="E29" s="38">
        <f>IF($A29=$D$5,'Anlage 4'!M29,0)</f>
        <v>0</v>
      </c>
      <c r="F29" s="38">
        <f>IF($A29=$D$5,'Anlage 4'!N29,0)</f>
        <v>0</v>
      </c>
      <c r="G29" s="38">
        <f>IF($A29=$D$5,'Anlage 4'!O29,0)</f>
        <v>0</v>
      </c>
      <c r="H29" s="38">
        <f>IF($A29=$D$5,'Anlage 4'!P29,0)</f>
        <v>0</v>
      </c>
      <c r="I29" s="38">
        <f>IF($A29=$D$5,'Anlage 4'!Q29,0)</f>
        <v>0</v>
      </c>
      <c r="J29" s="38">
        <f>IF($A29=$D$5,'Anlage 4'!R29,0)</f>
        <v>0</v>
      </c>
      <c r="K29" s="38">
        <f>IF($A29=$D$5,'Anlage 4'!S29,0)</f>
        <v>0</v>
      </c>
      <c r="L29" s="38">
        <f>IF($A29=$D$5,'Anlage 4'!T29,0)</f>
        <v>0</v>
      </c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s="19" customFormat="1" ht="12.75" hidden="1" customHeight="1" outlineLevel="2" x14ac:dyDescent="0.2">
      <c r="A30" s="79" t="str">
        <f>'Anlage 4'!D30</f>
        <v>O</v>
      </c>
      <c r="B30" s="38">
        <f>IF($A30=$D$5,'Anlage 4'!H30,0)</f>
        <v>0</v>
      </c>
      <c r="C30" s="38">
        <f>IF($A30=$D$5,'Anlage 4'!K30,0)</f>
        <v>0</v>
      </c>
      <c r="D30" s="38">
        <f>IF($A30=$D$5,'Anlage 4'!L30,0)</f>
        <v>0</v>
      </c>
      <c r="E30" s="38">
        <f>IF($A30=$D$5,'Anlage 4'!M30,0)</f>
        <v>0</v>
      </c>
      <c r="F30" s="38">
        <f>IF($A30=$D$5,'Anlage 4'!N30,0)</f>
        <v>0</v>
      </c>
      <c r="G30" s="38">
        <f>IF($A30=$D$5,'Anlage 4'!O30,0)</f>
        <v>0</v>
      </c>
      <c r="H30" s="38">
        <f>IF($A30=$D$5,'Anlage 4'!P30,0)</f>
        <v>0</v>
      </c>
      <c r="I30" s="38">
        <f>IF($A30=$D$5,'Anlage 4'!Q30,0)</f>
        <v>0</v>
      </c>
      <c r="J30" s="38">
        <f>IF($A30=$D$5,'Anlage 4'!R30,0)</f>
        <v>0</v>
      </c>
      <c r="K30" s="38">
        <f>IF($A30=$D$5,'Anlage 4'!S30,0)</f>
        <v>0</v>
      </c>
      <c r="L30" s="38">
        <f>IF($A30=$D$5,'Anlage 4'!T30,0)</f>
        <v>0</v>
      </c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s="19" customFormat="1" ht="12.75" hidden="1" customHeight="1" outlineLevel="2" x14ac:dyDescent="0.2">
      <c r="A31" s="79" t="str">
        <f>'Anlage 4'!D31</f>
        <v>O</v>
      </c>
      <c r="B31" s="38">
        <f>IF($A31=$D$5,'Anlage 4'!H31,0)</f>
        <v>0</v>
      </c>
      <c r="C31" s="38">
        <f>IF($A31=$D$5,'Anlage 4'!K31,0)</f>
        <v>0</v>
      </c>
      <c r="D31" s="38">
        <f>IF($A31=$D$5,'Anlage 4'!L31,0)</f>
        <v>0</v>
      </c>
      <c r="E31" s="38">
        <f>IF($A31=$D$5,'Anlage 4'!M31,0)</f>
        <v>0</v>
      </c>
      <c r="F31" s="38">
        <f>IF($A31=$D$5,'Anlage 4'!N31,0)</f>
        <v>0</v>
      </c>
      <c r="G31" s="38">
        <f>IF($A31=$D$5,'Anlage 4'!O31,0)</f>
        <v>0</v>
      </c>
      <c r="H31" s="38">
        <f>IF($A31=$D$5,'Anlage 4'!P31,0)</f>
        <v>0</v>
      </c>
      <c r="I31" s="38">
        <f>IF($A31=$D$5,'Anlage 4'!Q31,0)</f>
        <v>0</v>
      </c>
      <c r="J31" s="38">
        <f>IF($A31=$D$5,'Anlage 4'!R31,0)</f>
        <v>0</v>
      </c>
      <c r="K31" s="38">
        <f>IF($A31=$D$5,'Anlage 4'!S31,0)</f>
        <v>0</v>
      </c>
      <c r="L31" s="38">
        <f>IF($A31=$D$5,'Anlage 4'!T31,0)</f>
        <v>0</v>
      </c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s="19" customFormat="1" ht="12.75" hidden="1" customHeight="1" outlineLevel="2" x14ac:dyDescent="0.2">
      <c r="A32" s="79" t="str">
        <f>'Anlage 4'!D32</f>
        <v>O</v>
      </c>
      <c r="B32" s="38">
        <f>IF($A32=$D$5,'Anlage 4'!H32,0)</f>
        <v>0</v>
      </c>
      <c r="C32" s="38">
        <f>IF($A32=$D$5,'Anlage 4'!K32,0)</f>
        <v>0</v>
      </c>
      <c r="D32" s="38">
        <f>IF($A32=$D$5,'Anlage 4'!L32,0)</f>
        <v>0</v>
      </c>
      <c r="E32" s="38">
        <f>IF($A32=$D$5,'Anlage 4'!M32,0)</f>
        <v>0</v>
      </c>
      <c r="F32" s="38">
        <f>IF($A32=$D$5,'Anlage 4'!N32,0)</f>
        <v>0</v>
      </c>
      <c r="G32" s="38">
        <f>IF($A32=$D$5,'Anlage 4'!O32,0)</f>
        <v>0</v>
      </c>
      <c r="H32" s="38">
        <f>IF($A32=$D$5,'Anlage 4'!P32,0)</f>
        <v>0</v>
      </c>
      <c r="I32" s="38">
        <f>IF($A32=$D$5,'Anlage 4'!Q32,0)</f>
        <v>0</v>
      </c>
      <c r="J32" s="38">
        <f>IF($A32=$D$5,'Anlage 4'!R32,0)</f>
        <v>0</v>
      </c>
      <c r="K32" s="38">
        <f>IF($A32=$D$5,'Anlage 4'!S32,0)</f>
        <v>0</v>
      </c>
      <c r="L32" s="38">
        <f>IF($A32=$D$5,'Anlage 4'!T32,0)</f>
        <v>0</v>
      </c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s="19" customFormat="1" ht="12.75" hidden="1" customHeight="1" outlineLevel="2" x14ac:dyDescent="0.2">
      <c r="A33" s="79" t="str">
        <f>'Anlage 4'!D33</f>
        <v>O</v>
      </c>
      <c r="B33" s="38">
        <f>IF($A33=$D$5,'Anlage 4'!H33,0)</f>
        <v>0</v>
      </c>
      <c r="C33" s="38">
        <f>IF($A33=$D$5,'Anlage 4'!K33,0)</f>
        <v>0</v>
      </c>
      <c r="D33" s="38">
        <f>IF($A33=$D$5,'Anlage 4'!L33,0)</f>
        <v>0</v>
      </c>
      <c r="E33" s="38">
        <f>IF($A33=$D$5,'Anlage 4'!M33,0)</f>
        <v>0</v>
      </c>
      <c r="F33" s="38">
        <f>IF($A33=$D$5,'Anlage 4'!N33,0)</f>
        <v>0</v>
      </c>
      <c r="G33" s="38">
        <f>IF($A33=$D$5,'Anlage 4'!O33,0)</f>
        <v>0</v>
      </c>
      <c r="H33" s="38">
        <f>IF($A33=$D$5,'Anlage 4'!P33,0)</f>
        <v>0</v>
      </c>
      <c r="I33" s="38">
        <f>IF($A33=$D$5,'Anlage 4'!Q33,0)</f>
        <v>0</v>
      </c>
      <c r="J33" s="38">
        <f>IF($A33=$D$5,'Anlage 4'!R33,0)</f>
        <v>0</v>
      </c>
      <c r="K33" s="38">
        <f>IF($A33=$D$5,'Anlage 4'!S33,0)</f>
        <v>0</v>
      </c>
      <c r="L33" s="38">
        <f>IF($A33=$D$5,'Anlage 4'!T33,0)</f>
        <v>0</v>
      </c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s="19" customFormat="1" ht="12.75" hidden="1" customHeight="1" outlineLevel="2" x14ac:dyDescent="0.2">
      <c r="A34" s="79" t="str">
        <f>'Anlage 4'!D34</f>
        <v>O</v>
      </c>
      <c r="B34" s="38">
        <f>IF($A34=$D$5,'Anlage 4'!H34,0)</f>
        <v>0</v>
      </c>
      <c r="C34" s="38">
        <f>IF($A34=$D$5,'Anlage 4'!K34,0)</f>
        <v>0</v>
      </c>
      <c r="D34" s="38">
        <f>IF($A34=$D$5,'Anlage 4'!L34,0)</f>
        <v>0</v>
      </c>
      <c r="E34" s="38">
        <f>IF($A34=$D$5,'Anlage 4'!M34,0)</f>
        <v>0</v>
      </c>
      <c r="F34" s="38">
        <f>IF($A34=$D$5,'Anlage 4'!N34,0)</f>
        <v>0</v>
      </c>
      <c r="G34" s="38">
        <f>IF($A34=$D$5,'Anlage 4'!O34,0)</f>
        <v>0</v>
      </c>
      <c r="H34" s="38">
        <f>IF($A34=$D$5,'Anlage 4'!P34,0)</f>
        <v>0</v>
      </c>
      <c r="I34" s="38">
        <f>IF($A34=$D$5,'Anlage 4'!Q34,0)</f>
        <v>0</v>
      </c>
      <c r="J34" s="38">
        <f>IF($A34=$D$5,'Anlage 4'!R34,0)</f>
        <v>0</v>
      </c>
      <c r="K34" s="38">
        <f>IF($A34=$D$5,'Anlage 4'!S34,0)</f>
        <v>0</v>
      </c>
      <c r="L34" s="38">
        <f>IF($A34=$D$5,'Anlage 4'!T34,0)</f>
        <v>0</v>
      </c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s="19" customFormat="1" ht="12.75" hidden="1" customHeight="1" outlineLevel="2" x14ac:dyDescent="0.2">
      <c r="A35" s="79" t="str">
        <f>'Anlage 4'!D35</f>
        <v>O</v>
      </c>
      <c r="B35" s="38">
        <f>IF($A35=$D$5,'Anlage 4'!H35,0)</f>
        <v>0</v>
      </c>
      <c r="C35" s="38">
        <f>IF($A35=$D$5,'Anlage 4'!K35,0)</f>
        <v>0</v>
      </c>
      <c r="D35" s="38">
        <f>IF($A35=$D$5,'Anlage 4'!L35,0)</f>
        <v>0</v>
      </c>
      <c r="E35" s="38">
        <f>IF($A35=$D$5,'Anlage 4'!M35,0)</f>
        <v>0</v>
      </c>
      <c r="F35" s="38">
        <f>IF($A35=$D$5,'Anlage 4'!N35,0)</f>
        <v>0</v>
      </c>
      <c r="G35" s="38">
        <f>IF($A35=$D$5,'Anlage 4'!O35,0)</f>
        <v>0</v>
      </c>
      <c r="H35" s="38">
        <f>IF($A35=$D$5,'Anlage 4'!P35,0)</f>
        <v>0</v>
      </c>
      <c r="I35" s="38">
        <f>IF($A35=$D$5,'Anlage 4'!Q35,0)</f>
        <v>0</v>
      </c>
      <c r="J35" s="38">
        <f>IF($A35=$D$5,'Anlage 4'!R35,0)</f>
        <v>0</v>
      </c>
      <c r="K35" s="38">
        <f>IF($A35=$D$5,'Anlage 4'!S35,0)</f>
        <v>0</v>
      </c>
      <c r="L35" s="38">
        <f>IF($A35=$D$5,'Anlage 4'!T35,0)</f>
        <v>0</v>
      </c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s="19" customFormat="1" ht="12.75" hidden="1" customHeight="1" outlineLevel="2" x14ac:dyDescent="0.2">
      <c r="A36" s="79" t="str">
        <f>'Anlage 4'!D36</f>
        <v>O</v>
      </c>
      <c r="B36" s="38">
        <f>IF($A36=$D$5,'Anlage 4'!H36,0)</f>
        <v>0</v>
      </c>
      <c r="C36" s="38">
        <f>IF($A36=$D$5,'Anlage 4'!K36,0)</f>
        <v>0</v>
      </c>
      <c r="D36" s="38">
        <f>IF($A36=$D$5,'Anlage 4'!L36,0)</f>
        <v>0</v>
      </c>
      <c r="E36" s="38">
        <f>IF($A36=$D$5,'Anlage 4'!M36,0)</f>
        <v>0</v>
      </c>
      <c r="F36" s="38">
        <f>IF($A36=$D$5,'Anlage 4'!N36,0)</f>
        <v>0</v>
      </c>
      <c r="G36" s="38">
        <f>IF($A36=$D$5,'Anlage 4'!O36,0)</f>
        <v>0</v>
      </c>
      <c r="H36" s="38">
        <f>IF($A36=$D$5,'Anlage 4'!P36,0)</f>
        <v>0</v>
      </c>
      <c r="I36" s="38">
        <f>IF($A36=$D$5,'Anlage 4'!Q36,0)</f>
        <v>0</v>
      </c>
      <c r="J36" s="38">
        <f>IF($A36=$D$5,'Anlage 4'!R36,0)</f>
        <v>0</v>
      </c>
      <c r="K36" s="38">
        <f>IF($A36=$D$5,'Anlage 4'!S36,0)</f>
        <v>0</v>
      </c>
      <c r="L36" s="38">
        <f>IF($A36=$D$5,'Anlage 4'!T36,0)</f>
        <v>0</v>
      </c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s="19" customFormat="1" ht="12.75" hidden="1" customHeight="1" outlineLevel="2" x14ac:dyDescent="0.2">
      <c r="A37" s="79" t="str">
        <f>'Anlage 4'!D37</f>
        <v>O</v>
      </c>
      <c r="B37" s="38">
        <f>IF($A37=$D$5,'Anlage 4'!H37,0)</f>
        <v>0</v>
      </c>
      <c r="C37" s="38">
        <f>IF($A37=$D$5,'Anlage 4'!K37,0)</f>
        <v>0</v>
      </c>
      <c r="D37" s="38">
        <f>IF($A37=$D$5,'Anlage 4'!L37,0)</f>
        <v>0</v>
      </c>
      <c r="E37" s="38">
        <f>IF($A37=$D$5,'Anlage 4'!M37,0)</f>
        <v>0</v>
      </c>
      <c r="F37" s="38">
        <f>IF($A37=$D$5,'Anlage 4'!N37,0)</f>
        <v>0</v>
      </c>
      <c r="G37" s="38">
        <f>IF($A37=$D$5,'Anlage 4'!O37,0)</f>
        <v>0</v>
      </c>
      <c r="H37" s="38">
        <f>IF($A37=$D$5,'Anlage 4'!P37,0)</f>
        <v>0</v>
      </c>
      <c r="I37" s="38">
        <f>IF($A37=$D$5,'Anlage 4'!Q37,0)</f>
        <v>0</v>
      </c>
      <c r="J37" s="38">
        <f>IF($A37=$D$5,'Anlage 4'!R37,0)</f>
        <v>0</v>
      </c>
      <c r="K37" s="38">
        <f>IF($A37=$D$5,'Anlage 4'!S37,0)</f>
        <v>0</v>
      </c>
      <c r="L37" s="38">
        <f>IF($A37=$D$5,'Anlage 4'!T37,0)</f>
        <v>0</v>
      </c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s="19" customFormat="1" ht="12.75" hidden="1" customHeight="1" outlineLevel="2" x14ac:dyDescent="0.2">
      <c r="A38" s="79" t="str">
        <f>'Anlage 4'!D38</f>
        <v>O</v>
      </c>
      <c r="B38" s="38">
        <f>IF($A38=$D$5,'Anlage 4'!H38,0)</f>
        <v>0</v>
      </c>
      <c r="C38" s="38">
        <f>IF($A38=$D$5,'Anlage 4'!K38,0)</f>
        <v>0</v>
      </c>
      <c r="D38" s="38">
        <f>IF($A38=$D$5,'Anlage 4'!L38,0)</f>
        <v>0</v>
      </c>
      <c r="E38" s="38">
        <f>IF($A38=$D$5,'Anlage 4'!M38,0)</f>
        <v>0</v>
      </c>
      <c r="F38" s="38">
        <f>IF($A38=$D$5,'Anlage 4'!N38,0)</f>
        <v>0</v>
      </c>
      <c r="G38" s="38">
        <f>IF($A38=$D$5,'Anlage 4'!O38,0)</f>
        <v>0</v>
      </c>
      <c r="H38" s="38">
        <f>IF($A38=$D$5,'Anlage 4'!P38,0)</f>
        <v>0</v>
      </c>
      <c r="I38" s="38">
        <f>IF($A38=$D$5,'Anlage 4'!Q38,0)</f>
        <v>0</v>
      </c>
      <c r="J38" s="38">
        <f>IF($A38=$D$5,'Anlage 4'!R38,0)</f>
        <v>0</v>
      </c>
      <c r="K38" s="38">
        <f>IF($A38=$D$5,'Anlage 4'!S38,0)</f>
        <v>0</v>
      </c>
      <c r="L38" s="38">
        <f>IF($A38=$D$5,'Anlage 4'!T38,0)</f>
        <v>0</v>
      </c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s="19" customFormat="1" ht="12.75" hidden="1" customHeight="1" outlineLevel="2" x14ac:dyDescent="0.2">
      <c r="A39" s="79" t="str">
        <f>'Anlage 4'!D39</f>
        <v>O</v>
      </c>
      <c r="B39" s="38">
        <f>IF($A39=$D$5,'Anlage 4'!H39,0)</f>
        <v>0</v>
      </c>
      <c r="C39" s="38">
        <f>IF($A39=$D$5,'Anlage 4'!K39,0)</f>
        <v>0</v>
      </c>
      <c r="D39" s="38">
        <f>IF($A39=$D$5,'Anlage 4'!L39,0)</f>
        <v>0</v>
      </c>
      <c r="E39" s="38">
        <f>IF($A39=$D$5,'Anlage 4'!M39,0)</f>
        <v>0</v>
      </c>
      <c r="F39" s="38">
        <f>IF($A39=$D$5,'Anlage 4'!N39,0)</f>
        <v>0</v>
      </c>
      <c r="G39" s="38">
        <f>IF($A39=$D$5,'Anlage 4'!O39,0)</f>
        <v>0</v>
      </c>
      <c r="H39" s="38">
        <f>IF($A39=$D$5,'Anlage 4'!P39,0)</f>
        <v>0</v>
      </c>
      <c r="I39" s="38">
        <f>IF($A39=$D$5,'Anlage 4'!Q39,0)</f>
        <v>0</v>
      </c>
      <c r="J39" s="38">
        <f>IF($A39=$D$5,'Anlage 4'!R39,0)</f>
        <v>0</v>
      </c>
      <c r="K39" s="38">
        <f>IF($A39=$D$5,'Anlage 4'!S39,0)</f>
        <v>0</v>
      </c>
      <c r="L39" s="38">
        <f>IF($A39=$D$5,'Anlage 4'!T39,0)</f>
        <v>0</v>
      </c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s="19" customFormat="1" ht="12.75" hidden="1" customHeight="1" outlineLevel="2" x14ac:dyDescent="0.2">
      <c r="A40" s="79" t="str">
        <f>'Anlage 4'!D40</f>
        <v>O</v>
      </c>
      <c r="B40" s="38">
        <f>IF($A40=$D$5,'Anlage 4'!H40,0)</f>
        <v>0</v>
      </c>
      <c r="C40" s="38">
        <f>IF($A40=$D$5,'Anlage 4'!K40,0)</f>
        <v>0</v>
      </c>
      <c r="D40" s="38">
        <f>IF($A40=$D$5,'Anlage 4'!L40,0)</f>
        <v>0</v>
      </c>
      <c r="E40" s="38">
        <f>IF($A40=$D$5,'Anlage 4'!M40,0)</f>
        <v>0</v>
      </c>
      <c r="F40" s="38">
        <f>IF($A40=$D$5,'Anlage 4'!N40,0)</f>
        <v>0</v>
      </c>
      <c r="G40" s="38">
        <f>IF($A40=$D$5,'Anlage 4'!O40,0)</f>
        <v>0</v>
      </c>
      <c r="H40" s="38">
        <f>IF($A40=$D$5,'Anlage 4'!P40,0)</f>
        <v>0</v>
      </c>
      <c r="I40" s="38">
        <f>IF($A40=$D$5,'Anlage 4'!Q40,0)</f>
        <v>0</v>
      </c>
      <c r="J40" s="38">
        <f>IF($A40=$D$5,'Anlage 4'!R40,0)</f>
        <v>0</v>
      </c>
      <c r="K40" s="38">
        <f>IF($A40=$D$5,'Anlage 4'!S40,0)</f>
        <v>0</v>
      </c>
      <c r="L40" s="38">
        <f>IF($A40=$D$5,'Anlage 4'!T40,0)</f>
        <v>0</v>
      </c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s="19" customFormat="1" ht="12.75" hidden="1" customHeight="1" outlineLevel="2" x14ac:dyDescent="0.2">
      <c r="A41" s="79" t="str">
        <f>'Anlage 4'!D41</f>
        <v>O</v>
      </c>
      <c r="B41" s="38">
        <f>IF($A41=$D$5,'Anlage 4'!H41,0)</f>
        <v>0</v>
      </c>
      <c r="C41" s="38">
        <f>IF($A41=$D$5,'Anlage 4'!K41,0)</f>
        <v>0</v>
      </c>
      <c r="D41" s="38">
        <f>IF($A41=$D$5,'Anlage 4'!L41,0)</f>
        <v>0</v>
      </c>
      <c r="E41" s="38">
        <f>IF($A41=$D$5,'Anlage 4'!M41,0)</f>
        <v>0</v>
      </c>
      <c r="F41" s="38">
        <f>IF($A41=$D$5,'Anlage 4'!N41,0)</f>
        <v>0</v>
      </c>
      <c r="G41" s="38">
        <f>IF($A41=$D$5,'Anlage 4'!O41,0)</f>
        <v>0</v>
      </c>
      <c r="H41" s="38">
        <f>IF($A41=$D$5,'Anlage 4'!P41,0)</f>
        <v>0</v>
      </c>
      <c r="I41" s="38">
        <f>IF($A41=$D$5,'Anlage 4'!Q41,0)</f>
        <v>0</v>
      </c>
      <c r="J41" s="38">
        <f>IF($A41=$D$5,'Anlage 4'!R41,0)</f>
        <v>0</v>
      </c>
      <c r="K41" s="38">
        <f>IF($A41=$D$5,'Anlage 4'!S41,0)</f>
        <v>0</v>
      </c>
      <c r="L41" s="38">
        <f>IF($A41=$D$5,'Anlage 4'!T41,0)</f>
        <v>0</v>
      </c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s="19" customFormat="1" ht="12.75" hidden="1" customHeight="1" outlineLevel="2" x14ac:dyDescent="0.2">
      <c r="A42" s="79" t="str">
        <f>'Anlage 4'!D42</f>
        <v>O</v>
      </c>
      <c r="B42" s="38">
        <f>IF($A42=$D$5,'Anlage 4'!H42,0)</f>
        <v>0</v>
      </c>
      <c r="C42" s="38">
        <f>IF($A42=$D$5,'Anlage 4'!K42,0)</f>
        <v>0</v>
      </c>
      <c r="D42" s="38">
        <f>IF($A42=$D$5,'Anlage 4'!L42,0)</f>
        <v>0</v>
      </c>
      <c r="E42" s="38">
        <f>IF($A42=$D$5,'Anlage 4'!M42,0)</f>
        <v>0</v>
      </c>
      <c r="F42" s="38">
        <f>IF($A42=$D$5,'Anlage 4'!N42,0)</f>
        <v>0</v>
      </c>
      <c r="G42" s="38">
        <f>IF($A42=$D$5,'Anlage 4'!O42,0)</f>
        <v>0</v>
      </c>
      <c r="H42" s="38">
        <f>IF($A42=$D$5,'Anlage 4'!P42,0)</f>
        <v>0</v>
      </c>
      <c r="I42" s="38">
        <f>IF($A42=$D$5,'Anlage 4'!Q42,0)</f>
        <v>0</v>
      </c>
      <c r="J42" s="38">
        <f>IF($A42=$D$5,'Anlage 4'!R42,0)</f>
        <v>0</v>
      </c>
      <c r="K42" s="38">
        <f>IF($A42=$D$5,'Anlage 4'!S42,0)</f>
        <v>0</v>
      </c>
      <c r="L42" s="38">
        <f>IF($A42=$D$5,'Anlage 4'!T42,0)</f>
        <v>0</v>
      </c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s="19" customFormat="1" ht="12.75" hidden="1" customHeight="1" outlineLevel="2" x14ac:dyDescent="0.2">
      <c r="A43" s="79" t="str">
        <f>'Anlage 4'!D43</f>
        <v>O</v>
      </c>
      <c r="B43" s="38">
        <f>IF($A43=$D$5,'Anlage 4'!H43,0)</f>
        <v>0</v>
      </c>
      <c r="C43" s="38">
        <f>IF($A43=$D$5,'Anlage 4'!K43,0)</f>
        <v>0</v>
      </c>
      <c r="D43" s="38">
        <f>IF($A43=$D$5,'Anlage 4'!L43,0)</f>
        <v>0</v>
      </c>
      <c r="E43" s="38">
        <f>IF($A43=$D$5,'Anlage 4'!M43,0)</f>
        <v>0</v>
      </c>
      <c r="F43" s="38">
        <f>IF($A43=$D$5,'Anlage 4'!N43,0)</f>
        <v>0</v>
      </c>
      <c r="G43" s="38">
        <f>IF($A43=$D$5,'Anlage 4'!O43,0)</f>
        <v>0</v>
      </c>
      <c r="H43" s="38">
        <f>IF($A43=$D$5,'Anlage 4'!P43,0)</f>
        <v>0</v>
      </c>
      <c r="I43" s="38">
        <f>IF($A43=$D$5,'Anlage 4'!Q43,0)</f>
        <v>0</v>
      </c>
      <c r="J43" s="38">
        <f>IF($A43=$D$5,'Anlage 4'!R43,0)</f>
        <v>0</v>
      </c>
      <c r="K43" s="38">
        <f>IF($A43=$D$5,'Anlage 4'!S43,0)</f>
        <v>0</v>
      </c>
      <c r="L43" s="38">
        <f>IF($A43=$D$5,'Anlage 4'!T43,0)</f>
        <v>0</v>
      </c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s="19" customFormat="1" ht="12.75" hidden="1" customHeight="1" outlineLevel="2" x14ac:dyDescent="0.2">
      <c r="A44" s="79" t="str">
        <f>'Anlage 4'!D44</f>
        <v>O</v>
      </c>
      <c r="B44" s="38">
        <f>IF($A44=$D$5,'Anlage 4'!H44,0)</f>
        <v>0</v>
      </c>
      <c r="C44" s="38">
        <f>IF($A44=$D$5,'Anlage 4'!K44,0)</f>
        <v>0</v>
      </c>
      <c r="D44" s="38">
        <f>IF($A44=$D$5,'Anlage 4'!L44,0)</f>
        <v>0</v>
      </c>
      <c r="E44" s="38">
        <f>IF($A44=$D$5,'Anlage 4'!M44,0)</f>
        <v>0</v>
      </c>
      <c r="F44" s="38">
        <f>IF($A44=$D$5,'Anlage 4'!N44,0)</f>
        <v>0</v>
      </c>
      <c r="G44" s="38">
        <f>IF($A44=$D$5,'Anlage 4'!O44,0)</f>
        <v>0</v>
      </c>
      <c r="H44" s="38">
        <f>IF($A44=$D$5,'Anlage 4'!P44,0)</f>
        <v>0</v>
      </c>
      <c r="I44" s="38">
        <f>IF($A44=$D$5,'Anlage 4'!Q44,0)</f>
        <v>0</v>
      </c>
      <c r="J44" s="38">
        <f>IF($A44=$D$5,'Anlage 4'!R44,0)</f>
        <v>0</v>
      </c>
      <c r="K44" s="38">
        <f>IF($A44=$D$5,'Anlage 4'!S44,0)</f>
        <v>0</v>
      </c>
      <c r="L44" s="38">
        <f>IF($A44=$D$5,'Anlage 4'!T44,0)</f>
        <v>0</v>
      </c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s="19" customFormat="1" ht="12.75" hidden="1" customHeight="1" outlineLevel="2" x14ac:dyDescent="0.2">
      <c r="A45" s="79" t="str">
        <f>'Anlage 4'!D45</f>
        <v>O</v>
      </c>
      <c r="B45" s="38">
        <f>IF($A45=$D$5,'Anlage 4'!H45,0)</f>
        <v>0</v>
      </c>
      <c r="C45" s="38">
        <f>IF($A45=$D$5,'Anlage 4'!K45,0)</f>
        <v>0</v>
      </c>
      <c r="D45" s="38">
        <f>IF($A45=$D$5,'Anlage 4'!L45,0)</f>
        <v>0</v>
      </c>
      <c r="E45" s="38">
        <f>IF($A45=$D$5,'Anlage 4'!M45,0)</f>
        <v>0</v>
      </c>
      <c r="F45" s="38">
        <f>IF($A45=$D$5,'Anlage 4'!N45,0)</f>
        <v>0</v>
      </c>
      <c r="G45" s="38">
        <f>IF($A45=$D$5,'Anlage 4'!O45,0)</f>
        <v>0</v>
      </c>
      <c r="H45" s="38">
        <f>IF($A45=$D$5,'Anlage 4'!P45,0)</f>
        <v>0</v>
      </c>
      <c r="I45" s="38">
        <f>IF($A45=$D$5,'Anlage 4'!Q45,0)</f>
        <v>0</v>
      </c>
      <c r="J45" s="38">
        <f>IF($A45=$D$5,'Anlage 4'!R45,0)</f>
        <v>0</v>
      </c>
      <c r="K45" s="38">
        <f>IF($A45=$D$5,'Anlage 4'!S45,0)</f>
        <v>0</v>
      </c>
      <c r="L45" s="38">
        <f>IF($A45=$D$5,'Anlage 4'!T45,0)</f>
        <v>0</v>
      </c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12.75" hidden="1" customHeight="1" outlineLevel="2" x14ac:dyDescent="0.2">
      <c r="A46" s="79" t="str">
        <f>'Anlage 4'!D46</f>
        <v>O</v>
      </c>
      <c r="B46" s="38">
        <f>IF($A46=$D$5,'Anlage 4'!H46,0)</f>
        <v>0</v>
      </c>
      <c r="C46" s="38">
        <f>IF($A46=$D$5,'Anlage 4'!K46,0)</f>
        <v>0</v>
      </c>
      <c r="D46" s="38">
        <f>IF($A46=$D$5,'Anlage 4'!L46,0)</f>
        <v>0</v>
      </c>
      <c r="E46" s="38">
        <f>IF($A46=$D$5,'Anlage 4'!M46,0)</f>
        <v>0</v>
      </c>
      <c r="F46" s="38">
        <f>IF($A46=$D$5,'Anlage 4'!N46,0)</f>
        <v>0</v>
      </c>
      <c r="G46" s="38">
        <f>IF($A46=$D$5,'Anlage 4'!O46,0)</f>
        <v>0</v>
      </c>
      <c r="H46" s="38">
        <f>IF($A46=$D$5,'Anlage 4'!P46,0)</f>
        <v>0</v>
      </c>
      <c r="I46" s="38">
        <f>IF($A46=$D$5,'Anlage 4'!Q46,0)</f>
        <v>0</v>
      </c>
      <c r="J46" s="38">
        <f>IF($A46=$D$5,'Anlage 4'!R46,0)</f>
        <v>0</v>
      </c>
      <c r="K46" s="38">
        <f>IF($A46=$D$5,'Anlage 4'!S46,0)</f>
        <v>0</v>
      </c>
      <c r="L46" s="38">
        <f>IF($A46=$D$5,'Anlage 4'!T46,0)</f>
        <v>0</v>
      </c>
      <c r="N46" s="146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Z46" s="146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L46" s="146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X46" s="146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12.75" hidden="1" customHeight="1" outlineLevel="2" x14ac:dyDescent="0.2">
      <c r="A47" s="80" t="str">
        <f>'Anlage 4'!D47</f>
        <v>O</v>
      </c>
      <c r="B47" s="38">
        <f>IF($A47=$D$5,'Anlage 4'!H47,0)</f>
        <v>0</v>
      </c>
      <c r="C47" s="38">
        <f>IF($A47=$D$5,'Anlage 4'!K47,0)</f>
        <v>0</v>
      </c>
      <c r="D47" s="38">
        <f>IF($A47=$D$5,'Anlage 4'!L47,0)</f>
        <v>0</v>
      </c>
      <c r="E47" s="38">
        <f>IF($A47=$D$5,'Anlage 4'!M47,0)</f>
        <v>0</v>
      </c>
      <c r="F47" s="38">
        <f>IF($A47=$D$5,'Anlage 4'!N47,0)</f>
        <v>0</v>
      </c>
      <c r="G47" s="38">
        <f>IF($A47=$D$5,'Anlage 4'!O47,0)</f>
        <v>0</v>
      </c>
      <c r="H47" s="38">
        <f>IF($A47=$D$5,'Anlage 4'!P47,0)</f>
        <v>0</v>
      </c>
      <c r="I47" s="38">
        <f>IF($A47=$D$5,'Anlage 4'!Q47,0)</f>
        <v>0</v>
      </c>
      <c r="J47" s="38">
        <f>IF($A47=$D$5,'Anlage 4'!R47,0)</f>
        <v>0</v>
      </c>
      <c r="K47" s="38">
        <f>IF($A47=$D$5,'Anlage 4'!S47,0)</f>
        <v>0</v>
      </c>
      <c r="L47" s="38">
        <f>IF($A47=$D$5,'Anlage 4'!T47,0)</f>
        <v>0</v>
      </c>
      <c r="N47" s="148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Z47" s="148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L47" s="148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X47" s="148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</row>
    <row r="48" spans="1:60" ht="12.75" hidden="1" customHeight="1" outlineLevel="1" x14ac:dyDescent="0.2">
      <c r="A48" s="9"/>
      <c r="B48" s="41">
        <f t="shared" ref="B48:L48" si="4">SUM(B20:B47)</f>
        <v>0</v>
      </c>
      <c r="C48" s="41">
        <f t="shared" si="4"/>
        <v>0</v>
      </c>
      <c r="D48" s="41">
        <f t="shared" si="4"/>
        <v>0</v>
      </c>
      <c r="E48" s="41">
        <f t="shared" si="4"/>
        <v>0</v>
      </c>
      <c r="F48" s="41">
        <f>SUM(F20:F47)</f>
        <v>0</v>
      </c>
      <c r="G48" s="41">
        <f>SUM(G20:G47)</f>
        <v>0</v>
      </c>
      <c r="H48" s="41">
        <f>SUM(H20:H47)</f>
        <v>0</v>
      </c>
      <c r="I48" s="41">
        <f>SUM(I20:I47)</f>
        <v>0</v>
      </c>
      <c r="J48" s="41">
        <f t="shared" si="4"/>
        <v>0</v>
      </c>
      <c r="K48" s="41">
        <f t="shared" si="4"/>
        <v>0</v>
      </c>
      <c r="L48" s="41">
        <f t="shared" si="4"/>
        <v>0</v>
      </c>
      <c r="N48" s="134">
        <f t="shared" ref="N48:X48" si="5">IF($N$11=$A6,B48,0)</f>
        <v>0</v>
      </c>
      <c r="O48" s="134">
        <f t="shared" si="5"/>
        <v>0</v>
      </c>
      <c r="P48" s="134">
        <f t="shared" si="5"/>
        <v>0</v>
      </c>
      <c r="Q48" s="134">
        <f t="shared" si="5"/>
        <v>0</v>
      </c>
      <c r="R48" s="134">
        <f t="shared" si="5"/>
        <v>0</v>
      </c>
      <c r="S48" s="134">
        <f t="shared" si="5"/>
        <v>0</v>
      </c>
      <c r="T48" s="134">
        <f t="shared" si="5"/>
        <v>0</v>
      </c>
      <c r="U48" s="134">
        <f t="shared" si="5"/>
        <v>0</v>
      </c>
      <c r="V48" s="134">
        <f t="shared" si="5"/>
        <v>0</v>
      </c>
      <c r="W48" s="134">
        <f t="shared" si="5"/>
        <v>0</v>
      </c>
      <c r="X48" s="134">
        <f t="shared" si="5"/>
        <v>0</v>
      </c>
      <c r="Z48" s="134">
        <f>IF($Z$11=$A6,B48,0)</f>
        <v>0</v>
      </c>
      <c r="AA48" s="134">
        <f t="shared" ref="AA48:AJ48" si="6">IF($Z$11=$A6,C48,0)</f>
        <v>0</v>
      </c>
      <c r="AB48" s="134">
        <f t="shared" si="6"/>
        <v>0</v>
      </c>
      <c r="AC48" s="134">
        <f t="shared" si="6"/>
        <v>0</v>
      </c>
      <c r="AD48" s="134">
        <f t="shared" si="6"/>
        <v>0</v>
      </c>
      <c r="AE48" s="134">
        <f t="shared" si="6"/>
        <v>0</v>
      </c>
      <c r="AF48" s="134">
        <f t="shared" si="6"/>
        <v>0</v>
      </c>
      <c r="AG48" s="134">
        <f t="shared" si="6"/>
        <v>0</v>
      </c>
      <c r="AH48" s="134">
        <f t="shared" si="6"/>
        <v>0</v>
      </c>
      <c r="AI48" s="134">
        <f t="shared" si="6"/>
        <v>0</v>
      </c>
      <c r="AJ48" s="134">
        <f t="shared" si="6"/>
        <v>0</v>
      </c>
      <c r="AL48" s="134">
        <f>IF($AL$11=$A6,B48,0)</f>
        <v>0</v>
      </c>
      <c r="AM48" s="134">
        <f t="shared" ref="AM48:AV48" si="7">IF($AL$11=$A6,C48,0)</f>
        <v>0</v>
      </c>
      <c r="AN48" s="134">
        <f t="shared" si="7"/>
        <v>0</v>
      </c>
      <c r="AO48" s="134">
        <f t="shared" si="7"/>
        <v>0</v>
      </c>
      <c r="AP48" s="134">
        <f t="shared" si="7"/>
        <v>0</v>
      </c>
      <c r="AQ48" s="134">
        <f t="shared" si="7"/>
        <v>0</v>
      </c>
      <c r="AR48" s="134">
        <f t="shared" si="7"/>
        <v>0</v>
      </c>
      <c r="AS48" s="134">
        <f t="shared" si="7"/>
        <v>0</v>
      </c>
      <c r="AT48" s="134">
        <f t="shared" si="7"/>
        <v>0</v>
      </c>
      <c r="AU48" s="134">
        <f t="shared" si="7"/>
        <v>0</v>
      </c>
      <c r="AV48" s="134">
        <f t="shared" si="7"/>
        <v>0</v>
      </c>
      <c r="AX48" s="134">
        <f>IF($AX$11=$A6,B48,0)</f>
        <v>0</v>
      </c>
      <c r="AY48" s="134">
        <f t="shared" ref="AY48:BH48" si="8">IF($AX$11=$A6,C48,0)</f>
        <v>0</v>
      </c>
      <c r="AZ48" s="134">
        <f t="shared" si="8"/>
        <v>0</v>
      </c>
      <c r="BA48" s="134">
        <f t="shared" si="8"/>
        <v>0</v>
      </c>
      <c r="BB48" s="134">
        <f t="shared" si="8"/>
        <v>0</v>
      </c>
      <c r="BC48" s="134">
        <f t="shared" si="8"/>
        <v>0</v>
      </c>
      <c r="BD48" s="134">
        <f t="shared" si="8"/>
        <v>0</v>
      </c>
      <c r="BE48" s="134">
        <f t="shared" si="8"/>
        <v>0</v>
      </c>
      <c r="BF48" s="134">
        <f t="shared" si="8"/>
        <v>0</v>
      </c>
      <c r="BG48" s="134">
        <f t="shared" si="8"/>
        <v>0</v>
      </c>
      <c r="BH48" s="134">
        <f t="shared" si="8"/>
        <v>0</v>
      </c>
    </row>
    <row r="49" spans="1:60" ht="12.75" hidden="1" customHeight="1" outlineLevel="1" x14ac:dyDescent="0.2">
      <c r="A49" s="9"/>
      <c r="B49" s="42"/>
      <c r="C49" s="42"/>
      <c r="D49" s="41">
        <f>ROUNDDOWN(D48*$D$7,2)</f>
        <v>0</v>
      </c>
      <c r="E49" s="42"/>
      <c r="F49" s="42"/>
      <c r="G49" s="42"/>
      <c r="H49" s="42"/>
      <c r="I49" s="42"/>
      <c r="J49" s="42"/>
      <c r="K49" s="42"/>
      <c r="L49" s="42"/>
      <c r="N49" s="135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Z49" s="135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L49" s="135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X49" s="135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</row>
    <row r="50" spans="1:60" ht="12.75" hidden="1" customHeight="1" outlineLevel="1" collapsed="1" x14ac:dyDescent="0.2">
      <c r="A50" s="7"/>
      <c r="B50" s="41">
        <f>B48</f>
        <v>0</v>
      </c>
      <c r="C50" s="41">
        <f>C48</f>
        <v>0</v>
      </c>
      <c r="D50" s="41">
        <f>D48+D49</f>
        <v>0</v>
      </c>
      <c r="E50" s="41"/>
      <c r="F50" s="41">
        <f t="shared" ref="F50:L50" si="9">F48</f>
        <v>0</v>
      </c>
      <c r="G50" s="41">
        <f t="shared" si="9"/>
        <v>0</v>
      </c>
      <c r="H50" s="41">
        <f t="shared" si="9"/>
        <v>0</v>
      </c>
      <c r="I50" s="41">
        <f t="shared" si="9"/>
        <v>0</v>
      </c>
      <c r="J50" s="41">
        <f t="shared" si="9"/>
        <v>0</v>
      </c>
      <c r="K50" s="41">
        <f t="shared" si="9"/>
        <v>0</v>
      </c>
      <c r="L50" s="41">
        <f t="shared" si="9"/>
        <v>0</v>
      </c>
      <c r="N50" s="150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Z50" s="150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L50" s="150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X50" s="150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</row>
    <row r="51" spans="1:60" ht="12.75" hidden="1" customHeight="1" outlineLevel="2" x14ac:dyDescent="0.2">
      <c r="A51" s="7"/>
      <c r="B51" s="8"/>
      <c r="C51" s="35"/>
      <c r="D51" s="35"/>
      <c r="E51" s="35"/>
      <c r="F51" s="35"/>
      <c r="G51" s="35"/>
      <c r="H51" s="35"/>
      <c r="I51" s="35"/>
      <c r="J51" s="35"/>
      <c r="K51" s="35"/>
      <c r="L51" s="33"/>
      <c r="N51" s="135"/>
      <c r="O51" s="112"/>
      <c r="P51" s="136"/>
      <c r="Q51" s="136"/>
      <c r="R51" s="136"/>
      <c r="S51" s="136"/>
      <c r="T51" s="136"/>
      <c r="U51" s="136"/>
      <c r="V51" s="136"/>
      <c r="W51" s="136"/>
      <c r="X51" s="136"/>
      <c r="Z51" s="135"/>
      <c r="AA51" s="112"/>
      <c r="AB51" s="136"/>
      <c r="AC51" s="136"/>
      <c r="AD51" s="136"/>
      <c r="AE51" s="136"/>
      <c r="AF51" s="136"/>
      <c r="AG51" s="136"/>
      <c r="AH51" s="136"/>
      <c r="AI51" s="136"/>
      <c r="AJ51" s="136"/>
      <c r="AL51" s="135"/>
      <c r="AM51" s="112"/>
      <c r="AN51" s="136"/>
      <c r="AO51" s="136"/>
      <c r="AP51" s="136"/>
      <c r="AQ51" s="136"/>
      <c r="AR51" s="136"/>
      <c r="AS51" s="136"/>
      <c r="AT51" s="136"/>
      <c r="AU51" s="136"/>
      <c r="AV51" s="136"/>
      <c r="AX51" s="135"/>
      <c r="AY51" s="112"/>
      <c r="AZ51" s="136"/>
      <c r="BA51" s="136"/>
      <c r="BB51" s="136"/>
      <c r="BC51" s="136"/>
      <c r="BD51" s="136"/>
      <c r="BE51" s="136"/>
      <c r="BF51" s="136"/>
      <c r="BG51" s="136"/>
      <c r="BH51" s="136"/>
    </row>
    <row r="52" spans="1:60" ht="12.75" hidden="1" customHeight="1" outlineLevel="2" x14ac:dyDescent="0.2">
      <c r="A52" s="103" t="str">
        <f>A2</f>
        <v>BN: ______________________</v>
      </c>
      <c r="B52" s="104"/>
      <c r="C52" s="104"/>
      <c r="D52" s="105"/>
      <c r="E52" s="105"/>
      <c r="F52" s="105"/>
      <c r="G52" s="105"/>
      <c r="H52" s="105"/>
      <c r="I52" s="105"/>
      <c r="J52" s="105"/>
      <c r="K52" s="105"/>
      <c r="L52" s="106"/>
      <c r="N52" s="135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Z52" s="135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L52" s="135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X52" s="135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</row>
    <row r="53" spans="1:60" ht="12.75" hidden="1" customHeight="1" outlineLevel="2" x14ac:dyDescent="0.2">
      <c r="A53" s="7"/>
      <c r="B53" s="8"/>
      <c r="C53" s="36"/>
      <c r="D53" s="36"/>
      <c r="E53" s="36"/>
      <c r="F53" s="36"/>
      <c r="G53" s="36"/>
      <c r="H53" s="36"/>
      <c r="I53" s="36"/>
      <c r="J53" s="36"/>
      <c r="K53" s="36"/>
      <c r="L53" s="8"/>
      <c r="N53" s="135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Z53" s="135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L53" s="135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X53" s="135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</row>
    <row r="54" spans="1:60" ht="12.75" hidden="1" customHeight="1" outlineLevel="2" x14ac:dyDescent="0.2">
      <c r="A54" s="3"/>
      <c r="G54" s="8"/>
      <c r="H54" s="8"/>
      <c r="I54" s="8"/>
      <c r="J54" s="8"/>
      <c r="K54" s="8"/>
      <c r="L54" s="8"/>
      <c r="N54" s="135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Z54" s="135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L54" s="135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X54" s="135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</row>
    <row r="55" spans="1:60" ht="12.75" hidden="1" customHeight="1" outlineLevel="1" x14ac:dyDescent="0.2">
      <c r="A55" s="253" t="str">
        <f>A5</f>
        <v>Jahr</v>
      </c>
      <c r="B55" s="254"/>
      <c r="G55" s="21"/>
      <c r="H55" s="21"/>
      <c r="I55" s="21"/>
      <c r="J55" s="8"/>
      <c r="K55" s="8"/>
      <c r="L55" s="10" t="str">
        <f>L5</f>
        <v xml:space="preserve"> Blatt</v>
      </c>
      <c r="N55" s="135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Z55" s="135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L55" s="135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X55" s="135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</row>
    <row r="56" spans="1:60" ht="12.75" hidden="1" customHeight="1" outlineLevel="1" collapsed="1" x14ac:dyDescent="0.2">
      <c r="A56" s="251">
        <f>'Anlage 4'!A56</f>
        <v>0</v>
      </c>
      <c r="B56" s="252"/>
      <c r="C56" s="8"/>
      <c r="L56" s="31">
        <f>'Anlage 4'!T56</f>
        <v>2</v>
      </c>
      <c r="N56" s="135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Z56" s="135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L56" s="135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X56" s="135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</row>
    <row r="57" spans="1:60" ht="12.75" hidden="1" customHeight="1" outlineLevel="2" x14ac:dyDescent="0.2">
      <c r="A57" s="12"/>
      <c r="C57" s="8"/>
      <c r="D57" s="8"/>
      <c r="E57" s="8"/>
      <c r="F57" s="8"/>
      <c r="G57" s="8"/>
      <c r="H57" s="8"/>
      <c r="I57" s="8"/>
      <c r="J57" s="8"/>
      <c r="K57" s="8"/>
      <c r="L57" s="8"/>
      <c r="N57" s="135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Z57" s="135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L57" s="135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X57" s="135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</row>
    <row r="58" spans="1:60" ht="12.75" hidden="1" customHeight="1" outlineLevel="2" x14ac:dyDescent="0.2">
      <c r="A58" s="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N58" s="135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Z58" s="135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L58" s="135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X58" s="135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</row>
    <row r="59" spans="1:60" ht="12.75" hidden="1" customHeight="1" outlineLevel="2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N59" s="135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Z59" s="135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L59" s="135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X59" s="135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</row>
    <row r="60" spans="1:60" ht="12.75" hidden="1" customHeight="1" outlineLevel="2" x14ac:dyDescent="0.2">
      <c r="A60" s="1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N60" s="135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Z60" s="135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L60" s="135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X60" s="135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</row>
    <row r="61" spans="1:60" ht="12.75" hidden="1" customHeight="1" outlineLevel="2" x14ac:dyDescent="0.2">
      <c r="A61" s="245" t="str">
        <f>A11</f>
        <v>FuE-Kategorie</v>
      </c>
      <c r="B61" s="49" t="str">
        <f>B11</f>
        <v>Personal</v>
      </c>
      <c r="C61" s="239" t="str">
        <f>C11</f>
        <v xml:space="preserve">Ausgabengruppe </v>
      </c>
      <c r="D61" s="239"/>
      <c r="E61" s="239"/>
      <c r="F61" s="239"/>
      <c r="G61" s="239"/>
      <c r="H61" s="239"/>
      <c r="I61" s="239"/>
      <c r="J61" s="239"/>
      <c r="K61" s="239"/>
      <c r="L61" s="239"/>
      <c r="N61" s="135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Z61" s="135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L61" s="135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X61" s="135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</row>
    <row r="62" spans="1:60" ht="12.75" hidden="1" customHeight="1" outlineLevel="2" x14ac:dyDescent="0.2">
      <c r="A62" s="246"/>
      <c r="B62" s="15" t="str">
        <f t="shared" ref="B62:L69" si="10">B12</f>
        <v/>
      </c>
      <c r="C62" s="15" t="str">
        <f t="shared" si="10"/>
        <v/>
      </c>
      <c r="D62" s="15" t="str">
        <f t="shared" si="10"/>
        <v/>
      </c>
      <c r="E62" s="15" t="str">
        <f t="shared" si="10"/>
        <v/>
      </c>
      <c r="F62" s="15" t="str">
        <f t="shared" si="10"/>
        <v/>
      </c>
      <c r="G62" s="15" t="str">
        <f t="shared" si="10"/>
        <v/>
      </c>
      <c r="H62" s="15" t="str">
        <f t="shared" si="10"/>
        <v/>
      </c>
      <c r="I62" s="15" t="str">
        <f t="shared" si="10"/>
        <v/>
      </c>
      <c r="J62" s="15" t="str">
        <f t="shared" si="10"/>
        <v/>
      </c>
      <c r="K62" s="15" t="str">
        <f t="shared" si="10"/>
        <v/>
      </c>
      <c r="L62" s="15" t="str">
        <f t="shared" si="10"/>
        <v/>
      </c>
      <c r="N62" s="135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Z62" s="135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L62" s="135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X62" s="135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</row>
    <row r="63" spans="1:60" ht="12.75" hidden="1" customHeight="1" outlineLevel="2" x14ac:dyDescent="0.2">
      <c r="A63" s="246"/>
      <c r="B63" s="26" t="str">
        <f t="shared" si="10"/>
        <v>Stunden</v>
      </c>
      <c r="C63" s="26" t="str">
        <f t="shared" si="10"/>
        <v/>
      </c>
      <c r="D63" s="26" t="str">
        <f t="shared" si="10"/>
        <v>Personal</v>
      </c>
      <c r="E63" s="26" t="str">
        <f t="shared" si="10"/>
        <v>Gemein-</v>
      </c>
      <c r="F63" s="26" t="str">
        <f t="shared" si="10"/>
        <v/>
      </c>
      <c r="G63" s="26" t="str">
        <f t="shared" si="10"/>
        <v/>
      </c>
      <c r="H63" s="26" t="str">
        <f t="shared" si="10"/>
        <v/>
      </c>
      <c r="I63" s="26" t="str">
        <f t="shared" si="10"/>
        <v/>
      </c>
      <c r="J63" s="26" t="str">
        <f t="shared" si="10"/>
        <v/>
      </c>
      <c r="K63" s="26" t="str">
        <f t="shared" si="10"/>
        <v/>
      </c>
      <c r="L63" s="26" t="str">
        <f t="shared" si="10"/>
        <v>externe</v>
      </c>
      <c r="N63" s="135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Z63" s="135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L63" s="135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X63" s="135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</row>
    <row r="64" spans="1:60" ht="12.75" hidden="1" customHeight="1" outlineLevel="2" x14ac:dyDescent="0.2">
      <c r="A64" s="246"/>
      <c r="B64" s="26" t="str">
        <f t="shared" si="10"/>
        <v>Gesamt</v>
      </c>
      <c r="C64" s="26" t="str">
        <f t="shared" si="10"/>
        <v/>
      </c>
      <c r="D64" s="26" t="str">
        <f t="shared" si="10"/>
        <v>Sp. 5x6</v>
      </c>
      <c r="E64" s="26" t="str">
        <f t="shared" si="10"/>
        <v>kosten</v>
      </c>
      <c r="F64" s="26" t="str">
        <f t="shared" si="10"/>
        <v/>
      </c>
      <c r="G64" s="26" t="str">
        <f t="shared" si="10"/>
        <v/>
      </c>
      <c r="H64" s="26" t="str">
        <f t="shared" si="10"/>
        <v/>
      </c>
      <c r="I64" s="26" t="str">
        <f t="shared" si="10"/>
        <v/>
      </c>
      <c r="J64" s="26" t="str">
        <f t="shared" si="10"/>
        <v/>
      </c>
      <c r="K64" s="26" t="str">
        <f t="shared" si="10"/>
        <v/>
      </c>
      <c r="L64" s="26" t="str">
        <f t="shared" si="10"/>
        <v>Studien-</v>
      </c>
      <c r="N64" s="135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Z64" s="135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L64" s="135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X64" s="135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</row>
    <row r="65" spans="1:60" ht="12.75" hidden="1" customHeight="1" outlineLevel="2" x14ac:dyDescent="0.2">
      <c r="A65" s="246"/>
      <c r="B65" s="26" t="str">
        <f t="shared" si="10"/>
        <v/>
      </c>
      <c r="C65" s="26" t="str">
        <f t="shared" si="10"/>
        <v/>
      </c>
      <c r="D65" s="26" t="str">
        <f t="shared" si="10"/>
        <v/>
      </c>
      <c r="E65" s="26" t="str">
        <f t="shared" si="10"/>
        <v/>
      </c>
      <c r="F65" s="26" t="str">
        <f t="shared" si="10"/>
        <v/>
      </c>
      <c r="G65" s="26" t="str">
        <f t="shared" si="10"/>
        <v/>
      </c>
      <c r="H65" s="26" t="str">
        <f t="shared" si="10"/>
        <v/>
      </c>
      <c r="I65" s="26" t="str">
        <f t="shared" si="10"/>
        <v/>
      </c>
      <c r="J65" s="26" t="str">
        <f t="shared" si="10"/>
        <v/>
      </c>
      <c r="K65" s="26" t="str">
        <f t="shared" si="10"/>
        <v/>
      </c>
      <c r="L65" s="26" t="str">
        <f t="shared" si="10"/>
        <v>kosten</v>
      </c>
      <c r="N65" s="135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Z65" s="135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L65" s="135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X65" s="135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</row>
    <row r="66" spans="1:60" ht="12.75" hidden="1" customHeight="1" outlineLevel="2" x14ac:dyDescent="0.2">
      <c r="A66" s="246"/>
      <c r="B66" s="26" t="str">
        <f t="shared" si="10"/>
        <v/>
      </c>
      <c r="C66" s="26" t="str">
        <f t="shared" si="10"/>
        <v/>
      </c>
      <c r="D66" s="26" t="str">
        <f t="shared" si="10"/>
        <v/>
      </c>
      <c r="E66" s="26" t="str">
        <f t="shared" si="10"/>
        <v/>
      </c>
      <c r="F66" s="26" t="str">
        <f t="shared" si="10"/>
        <v/>
      </c>
      <c r="G66" s="26" t="str">
        <f t="shared" si="10"/>
        <v/>
      </c>
      <c r="H66" s="26" t="str">
        <f t="shared" si="10"/>
        <v/>
      </c>
      <c r="I66" s="26" t="str">
        <f t="shared" si="10"/>
        <v/>
      </c>
      <c r="J66" s="26" t="str">
        <f t="shared" si="10"/>
        <v/>
      </c>
      <c r="K66" s="26" t="str">
        <f t="shared" si="10"/>
        <v/>
      </c>
      <c r="L66" s="26" t="str">
        <f t="shared" si="10"/>
        <v>(lt. Spalte 3)</v>
      </c>
      <c r="N66" s="135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Z66" s="135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L66" s="135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X66" s="135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</row>
    <row r="67" spans="1:60" ht="12.75" hidden="1" customHeight="1" outlineLevel="2" x14ac:dyDescent="0.2">
      <c r="A67" s="246"/>
      <c r="B67" s="26" t="str">
        <f t="shared" si="10"/>
        <v/>
      </c>
      <c r="C67" s="26" t="str">
        <f t="shared" si="10"/>
        <v/>
      </c>
      <c r="D67" s="26" t="str">
        <f t="shared" si="10"/>
        <v/>
      </c>
      <c r="E67" s="26" t="str">
        <f t="shared" si="10"/>
        <v/>
      </c>
      <c r="F67" s="26" t="str">
        <f t="shared" si="10"/>
        <v/>
      </c>
      <c r="G67" s="26" t="str">
        <f t="shared" si="10"/>
        <v/>
      </c>
      <c r="H67" s="26" t="str">
        <f t="shared" si="10"/>
        <v/>
      </c>
      <c r="I67" s="26" t="str">
        <f t="shared" si="10"/>
        <v/>
      </c>
      <c r="J67" s="26" t="str">
        <f t="shared" si="10"/>
        <v/>
      </c>
      <c r="K67" s="26" t="str">
        <f t="shared" si="10"/>
        <v/>
      </c>
      <c r="L67" s="26" t="str">
        <f t="shared" si="10"/>
        <v/>
      </c>
      <c r="N67" s="135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Z67" s="135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L67" s="135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X67" s="135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</row>
    <row r="68" spans="1:60" ht="12.75" hidden="1" customHeight="1" outlineLevel="2" x14ac:dyDescent="0.2">
      <c r="A68" s="247"/>
      <c r="B68" s="27" t="str">
        <f>B18</f>
        <v/>
      </c>
      <c r="C68" s="27" t="str">
        <f t="shared" si="10"/>
        <v>€</v>
      </c>
      <c r="D68" s="27" t="str">
        <f t="shared" si="10"/>
        <v>€</v>
      </c>
      <c r="E68" s="27" t="str">
        <f t="shared" si="10"/>
        <v>€</v>
      </c>
      <c r="F68" s="27" t="str">
        <f t="shared" si="10"/>
        <v>€</v>
      </c>
      <c r="G68" s="27" t="str">
        <f t="shared" si="10"/>
        <v>€</v>
      </c>
      <c r="H68" s="27" t="str">
        <f t="shared" si="10"/>
        <v>€</v>
      </c>
      <c r="I68" s="27" t="str">
        <f t="shared" si="10"/>
        <v>€</v>
      </c>
      <c r="J68" s="27" t="str">
        <f t="shared" si="10"/>
        <v>€</v>
      </c>
      <c r="K68" s="27" t="str">
        <f t="shared" si="10"/>
        <v>€</v>
      </c>
      <c r="L68" s="27" t="str">
        <f t="shared" si="10"/>
        <v>€</v>
      </c>
      <c r="N68" s="135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Z68" s="135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L68" s="135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X68" s="135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</row>
    <row r="69" spans="1:60" ht="12.75" hidden="1" customHeight="1" outlineLevel="2" collapsed="1" x14ac:dyDescent="0.2">
      <c r="A69" s="18" t="str">
        <f>A19</f>
        <v/>
      </c>
      <c r="B69" s="18">
        <f t="shared" si="10"/>
        <v>5</v>
      </c>
      <c r="C69" s="18" t="str">
        <f t="shared" si="10"/>
        <v/>
      </c>
      <c r="D69" s="18">
        <f t="shared" si="10"/>
        <v>7</v>
      </c>
      <c r="E69" s="18" t="str">
        <f t="shared" si="10"/>
        <v/>
      </c>
      <c r="F69" s="18" t="str">
        <f t="shared" si="10"/>
        <v/>
      </c>
      <c r="G69" s="18" t="str">
        <f t="shared" si="10"/>
        <v/>
      </c>
      <c r="H69" s="18" t="str">
        <f t="shared" si="10"/>
        <v/>
      </c>
      <c r="I69" s="18" t="str">
        <f t="shared" si="10"/>
        <v/>
      </c>
      <c r="J69" s="18" t="str">
        <f t="shared" si="10"/>
        <v/>
      </c>
      <c r="K69" s="18" t="str">
        <f t="shared" si="10"/>
        <v/>
      </c>
      <c r="L69" s="18">
        <f t="shared" si="10"/>
        <v>8</v>
      </c>
      <c r="N69" s="135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Z69" s="135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L69" s="135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X69" s="135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</row>
    <row r="70" spans="1:60" s="22" customFormat="1" ht="12.75" hidden="1" customHeight="1" outlineLevel="3" x14ac:dyDescent="0.2">
      <c r="A70" s="78" t="str">
        <f>'Anlage 4'!D70</f>
        <v>O</v>
      </c>
      <c r="B70" s="38">
        <f>IF($A70=$D$5,'Anlage 4'!H70,0)</f>
        <v>0</v>
      </c>
      <c r="C70" s="38">
        <f>IF($A70=$D$5,'Anlage 4'!K70,0)</f>
        <v>0</v>
      </c>
      <c r="D70" s="38">
        <f>IF($A70=$D$5,'Anlage 4'!L70,0)</f>
        <v>0</v>
      </c>
      <c r="E70" s="38">
        <f>IF($A70=$D$5,'Anlage 4'!M70,0)</f>
        <v>0</v>
      </c>
      <c r="F70" s="38">
        <f>IF($A70=$D$5,'Anlage 4'!N70,0)</f>
        <v>0</v>
      </c>
      <c r="G70" s="38">
        <f>IF($A70=$D$5,'Anlage 4'!O70,0)</f>
        <v>0</v>
      </c>
      <c r="H70" s="38">
        <f>IF($A70=$D$5,'Anlage 4'!P70,0)</f>
        <v>0</v>
      </c>
      <c r="I70" s="38">
        <f>IF($A70=$D$5,'Anlage 4'!Q70,0)</f>
        <v>0</v>
      </c>
      <c r="J70" s="38">
        <f>IF($A70=$D$5,'Anlage 4'!R70,0)</f>
        <v>0</v>
      </c>
      <c r="K70" s="38">
        <f>IF($A70=$D$5,'Anlage 4'!S70,0)</f>
        <v>0</v>
      </c>
      <c r="L70" s="38">
        <f>IF($A70=$D$5,'Anlage 4'!T70,0)</f>
        <v>0</v>
      </c>
      <c r="N70" s="137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Z70" s="137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L70" s="137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X70" s="137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</row>
    <row r="71" spans="1:60" s="19" customFormat="1" ht="12.75" hidden="1" customHeight="1" outlineLevel="3" x14ac:dyDescent="0.2">
      <c r="A71" s="79" t="str">
        <f>'Anlage 4'!D71</f>
        <v>O</v>
      </c>
      <c r="B71" s="38" t="str">
        <f>IF($A71=$D$5,IF('Anlage 4'!E71="Übertrag",'Anlage 4'!E71,'Anlage 4'!H71),0)</f>
        <v>Übertrag</v>
      </c>
      <c r="C71" s="38">
        <f>IF($A71=$D$5,IF($B71="Übertrag",0,'Anlage 4'!K71),0)</f>
        <v>0</v>
      </c>
      <c r="D71" s="38">
        <f>IF($A71=$D$5,IF($B71="Übertrag",0,'Anlage 4'!L71),0)</f>
        <v>0</v>
      </c>
      <c r="E71" s="38">
        <f>IF($A71=$D$5,IF($B71="Übertrag",0,'Anlage 4'!M71),0)</f>
        <v>0</v>
      </c>
      <c r="F71" s="38">
        <f>IF($A71=$D$5,IF($B71="Übertrag",0,'Anlage 4'!N71),0)</f>
        <v>0</v>
      </c>
      <c r="G71" s="38">
        <f>IF($A71=$D$5,IF($B71="Übertrag",0,'Anlage 4'!O71),0)</f>
        <v>0</v>
      </c>
      <c r="H71" s="38">
        <f>IF($A71=$D$5,IF($B71="Übertrag",0,'Anlage 4'!P71),0)</f>
        <v>0</v>
      </c>
      <c r="I71" s="38">
        <f>IF($A71=$D$5,IF($B71="Übertrag",0,'Anlage 4'!Q71),0)</f>
        <v>0</v>
      </c>
      <c r="J71" s="38">
        <f>IF($A71=$D$5,IF($B71="Übertrag",0,'Anlage 4'!R71),0)</f>
        <v>0</v>
      </c>
      <c r="K71" s="38">
        <f>IF($A71=$D$5,IF($B71="Übertrag",0,'Anlage 4'!S71),0)</f>
        <v>0</v>
      </c>
      <c r="L71" s="38">
        <f>IF($A71=$D$5,IF($B71="Übertrag",0,'Anlage 4'!T71),0)</f>
        <v>0</v>
      </c>
      <c r="N71" s="136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Z71" s="136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L71" s="136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X71" s="136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</row>
    <row r="72" spans="1:60" s="19" customFormat="1" ht="12.75" hidden="1" customHeight="1" outlineLevel="3" x14ac:dyDescent="0.2">
      <c r="A72" s="79" t="str">
        <f>'Anlage 4'!D72</f>
        <v>O</v>
      </c>
      <c r="B72" s="38">
        <f>IF($A72=$D$5,'Anlage 4'!H72,0)</f>
        <v>0</v>
      </c>
      <c r="C72" s="38">
        <f>IF($A72=$D$5,'Anlage 4'!K72,0)</f>
        <v>0</v>
      </c>
      <c r="D72" s="38">
        <f>IF($A72=$D$5,'Anlage 4'!L72,0)</f>
        <v>0</v>
      </c>
      <c r="E72" s="38">
        <f>IF($A72=$D$5,'Anlage 4'!M72,0)</f>
        <v>0</v>
      </c>
      <c r="F72" s="38">
        <f>IF($A72=$D$5,'Anlage 4'!N72,0)</f>
        <v>0</v>
      </c>
      <c r="G72" s="38">
        <f>IF($A72=$D$5,'Anlage 4'!O72,0)</f>
        <v>0</v>
      </c>
      <c r="H72" s="38">
        <f>IF($A72=$D$5,'Anlage 4'!P72,0)</f>
        <v>0</v>
      </c>
      <c r="I72" s="38">
        <f>IF($A72=$D$5,'Anlage 4'!Q72,0)</f>
        <v>0</v>
      </c>
      <c r="J72" s="38">
        <f>IF($A72=$D$5,'Anlage 4'!R72,0)</f>
        <v>0</v>
      </c>
      <c r="K72" s="38">
        <f>IF($A72=$D$5,'Anlage 4'!S72,0)</f>
        <v>0</v>
      </c>
      <c r="L72" s="38">
        <f>IF($A72=$D$5,'Anlage 4'!T72,0)</f>
        <v>0</v>
      </c>
      <c r="N72" s="136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Z72" s="136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L72" s="136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X72" s="136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</row>
    <row r="73" spans="1:60" s="19" customFormat="1" ht="12.75" hidden="1" customHeight="1" outlineLevel="3" x14ac:dyDescent="0.2">
      <c r="A73" s="79" t="str">
        <f>'Anlage 4'!D73</f>
        <v>O</v>
      </c>
      <c r="B73" s="38">
        <f>IF($A73=$D$5,'Anlage 4'!H73,0)</f>
        <v>0</v>
      </c>
      <c r="C73" s="38">
        <f>IF($A73=$D$5,'Anlage 4'!K73,0)</f>
        <v>0</v>
      </c>
      <c r="D73" s="38">
        <f>IF($A73=$D$5,'Anlage 4'!L73,0)</f>
        <v>0</v>
      </c>
      <c r="E73" s="38">
        <f>IF($A73=$D$5,'Anlage 4'!M73,0)</f>
        <v>0</v>
      </c>
      <c r="F73" s="38">
        <f>IF($A73=$D$5,'Anlage 4'!N73,0)</f>
        <v>0</v>
      </c>
      <c r="G73" s="38">
        <f>IF($A73=$D$5,'Anlage 4'!O73,0)</f>
        <v>0</v>
      </c>
      <c r="H73" s="38">
        <f>IF($A73=$D$5,'Anlage 4'!P73,0)</f>
        <v>0</v>
      </c>
      <c r="I73" s="38">
        <f>IF($A73=$D$5,'Anlage 4'!Q73,0)</f>
        <v>0</v>
      </c>
      <c r="J73" s="38">
        <f>IF($A73=$D$5,'Anlage 4'!R73,0)</f>
        <v>0</v>
      </c>
      <c r="K73" s="38">
        <f>IF($A73=$D$5,'Anlage 4'!S73,0)</f>
        <v>0</v>
      </c>
      <c r="L73" s="38">
        <f>IF($A73=$D$5,'Anlage 4'!T73,0)</f>
        <v>0</v>
      </c>
      <c r="N73" s="136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Z73" s="136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L73" s="136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X73" s="136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</row>
    <row r="74" spans="1:60" s="19" customFormat="1" ht="12.75" hidden="1" customHeight="1" outlineLevel="3" x14ac:dyDescent="0.2">
      <c r="A74" s="79" t="str">
        <f>'Anlage 4'!D74</f>
        <v>O</v>
      </c>
      <c r="B74" s="38">
        <f>IF($A74=$D$5,'Anlage 4'!H74,0)</f>
        <v>0</v>
      </c>
      <c r="C74" s="38">
        <f>IF($A74=$D$5,'Anlage 4'!K74,0)</f>
        <v>0</v>
      </c>
      <c r="D74" s="38">
        <f>IF($A74=$D$5,'Anlage 4'!L74,0)</f>
        <v>0</v>
      </c>
      <c r="E74" s="38">
        <f>IF($A74=$D$5,'Anlage 4'!M74,0)</f>
        <v>0</v>
      </c>
      <c r="F74" s="38">
        <f>IF($A74=$D$5,'Anlage 4'!N74,0)</f>
        <v>0</v>
      </c>
      <c r="G74" s="38">
        <f>IF($A74=$D$5,'Anlage 4'!O74,0)</f>
        <v>0</v>
      </c>
      <c r="H74" s="38">
        <f>IF($A74=$D$5,'Anlage 4'!P74,0)</f>
        <v>0</v>
      </c>
      <c r="I74" s="38">
        <f>IF($A74=$D$5,'Anlage 4'!Q74,0)</f>
        <v>0</v>
      </c>
      <c r="J74" s="38">
        <f>IF($A74=$D$5,'Anlage 4'!R74,0)</f>
        <v>0</v>
      </c>
      <c r="K74" s="38">
        <f>IF($A74=$D$5,'Anlage 4'!S74,0)</f>
        <v>0</v>
      </c>
      <c r="L74" s="38">
        <f>IF($A74=$D$5,'Anlage 4'!T74,0)</f>
        <v>0</v>
      </c>
      <c r="N74" s="136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Z74" s="136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L74" s="136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X74" s="136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</row>
    <row r="75" spans="1:60" s="19" customFormat="1" ht="12.75" hidden="1" customHeight="1" outlineLevel="3" x14ac:dyDescent="0.2">
      <c r="A75" s="79" t="str">
        <f>'Anlage 4'!D75</f>
        <v>O</v>
      </c>
      <c r="B75" s="38">
        <f>IF($A75=$D$5,'Anlage 4'!H75,0)</f>
        <v>0</v>
      </c>
      <c r="C75" s="38">
        <f>IF($A75=$D$5,'Anlage 4'!K75,0)</f>
        <v>0</v>
      </c>
      <c r="D75" s="38">
        <f>IF($A75=$D$5,'Anlage 4'!L75,0)</f>
        <v>0</v>
      </c>
      <c r="E75" s="38">
        <f>IF($A75=$D$5,'Anlage 4'!M75,0)</f>
        <v>0</v>
      </c>
      <c r="F75" s="38">
        <f>IF($A75=$D$5,'Anlage 4'!N75,0)</f>
        <v>0</v>
      </c>
      <c r="G75" s="38">
        <f>IF($A75=$D$5,'Anlage 4'!O75,0)</f>
        <v>0</v>
      </c>
      <c r="H75" s="38">
        <f>IF($A75=$D$5,'Anlage 4'!P75,0)</f>
        <v>0</v>
      </c>
      <c r="I75" s="38">
        <f>IF($A75=$D$5,'Anlage 4'!Q75,0)</f>
        <v>0</v>
      </c>
      <c r="J75" s="38">
        <f>IF($A75=$D$5,'Anlage 4'!R75,0)</f>
        <v>0</v>
      </c>
      <c r="K75" s="38">
        <f>IF($A75=$D$5,'Anlage 4'!S75,0)</f>
        <v>0</v>
      </c>
      <c r="L75" s="38">
        <f>IF($A75=$D$5,'Anlage 4'!T75,0)</f>
        <v>0</v>
      </c>
      <c r="N75" s="136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Z75" s="136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L75" s="136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X75" s="136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</row>
    <row r="76" spans="1:60" s="19" customFormat="1" ht="12.75" hidden="1" customHeight="1" outlineLevel="3" x14ac:dyDescent="0.2">
      <c r="A76" s="79" t="str">
        <f>'Anlage 4'!D76</f>
        <v>O</v>
      </c>
      <c r="B76" s="38">
        <f>IF($A76=$D$5,'Anlage 4'!H76,0)</f>
        <v>0</v>
      </c>
      <c r="C76" s="38">
        <f>IF($A76=$D$5,'Anlage 4'!K76,0)</f>
        <v>0</v>
      </c>
      <c r="D76" s="38">
        <f>IF($A76=$D$5,'Anlage 4'!L76,0)</f>
        <v>0</v>
      </c>
      <c r="E76" s="38">
        <f>IF($A76=$D$5,'Anlage 4'!M76,0)</f>
        <v>0</v>
      </c>
      <c r="F76" s="38">
        <f>IF($A76=$D$5,'Anlage 4'!N76,0)</f>
        <v>0</v>
      </c>
      <c r="G76" s="38">
        <f>IF($A76=$D$5,'Anlage 4'!O76,0)</f>
        <v>0</v>
      </c>
      <c r="H76" s="38">
        <f>IF($A76=$D$5,'Anlage 4'!P76,0)</f>
        <v>0</v>
      </c>
      <c r="I76" s="38">
        <f>IF($A76=$D$5,'Anlage 4'!Q76,0)</f>
        <v>0</v>
      </c>
      <c r="J76" s="38">
        <f>IF($A76=$D$5,'Anlage 4'!R76,0)</f>
        <v>0</v>
      </c>
      <c r="K76" s="38">
        <f>IF($A76=$D$5,'Anlage 4'!S76,0)</f>
        <v>0</v>
      </c>
      <c r="L76" s="38">
        <f>IF($A76=$D$5,'Anlage 4'!T76,0)</f>
        <v>0</v>
      </c>
      <c r="N76" s="136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Z76" s="136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L76" s="136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X76" s="136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</row>
    <row r="77" spans="1:60" s="19" customFormat="1" ht="12.75" hidden="1" customHeight="1" outlineLevel="3" x14ac:dyDescent="0.2">
      <c r="A77" s="79" t="str">
        <f>'Anlage 4'!D77</f>
        <v>O</v>
      </c>
      <c r="B77" s="38">
        <f>IF($A77=$D$5,'Anlage 4'!H77,0)</f>
        <v>0</v>
      </c>
      <c r="C77" s="38">
        <f>IF($A77=$D$5,'Anlage 4'!K77,0)</f>
        <v>0</v>
      </c>
      <c r="D77" s="38">
        <f>IF($A77=$D$5,'Anlage 4'!L77,0)</f>
        <v>0</v>
      </c>
      <c r="E77" s="38">
        <f>IF($A77=$D$5,'Anlage 4'!M77,0)</f>
        <v>0</v>
      </c>
      <c r="F77" s="38">
        <f>IF($A77=$D$5,'Anlage 4'!N77,0)</f>
        <v>0</v>
      </c>
      <c r="G77" s="38">
        <f>IF($A77=$D$5,'Anlage 4'!O77,0)</f>
        <v>0</v>
      </c>
      <c r="H77" s="38">
        <f>IF($A77=$D$5,'Anlage 4'!P77,0)</f>
        <v>0</v>
      </c>
      <c r="I77" s="38">
        <f>IF($A77=$D$5,'Anlage 4'!Q77,0)</f>
        <v>0</v>
      </c>
      <c r="J77" s="38">
        <f>IF($A77=$D$5,'Anlage 4'!R77,0)</f>
        <v>0</v>
      </c>
      <c r="K77" s="38">
        <f>IF($A77=$D$5,'Anlage 4'!S77,0)</f>
        <v>0</v>
      </c>
      <c r="L77" s="38">
        <f>IF($A77=$D$5,'Anlage 4'!T77,0)</f>
        <v>0</v>
      </c>
      <c r="N77" s="136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Z77" s="136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L77" s="136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X77" s="136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</row>
    <row r="78" spans="1:60" s="19" customFormat="1" ht="12.75" hidden="1" customHeight="1" outlineLevel="3" x14ac:dyDescent="0.2">
      <c r="A78" s="79" t="str">
        <f>'Anlage 4'!D78</f>
        <v>O</v>
      </c>
      <c r="B78" s="38">
        <f>IF($A78=$D$5,'Anlage 4'!H78,0)</f>
        <v>0</v>
      </c>
      <c r="C78" s="38">
        <f>IF($A78=$D$5,'Anlage 4'!K78,0)</f>
        <v>0</v>
      </c>
      <c r="D78" s="38">
        <f>IF($A78=$D$5,'Anlage 4'!L78,0)</f>
        <v>0</v>
      </c>
      <c r="E78" s="38">
        <f>IF($A78=$D$5,'Anlage 4'!M78,0)</f>
        <v>0</v>
      </c>
      <c r="F78" s="38">
        <f>IF($A78=$D$5,'Anlage 4'!N78,0)</f>
        <v>0</v>
      </c>
      <c r="G78" s="38">
        <f>IF($A78=$D$5,'Anlage 4'!O78,0)</f>
        <v>0</v>
      </c>
      <c r="H78" s="38">
        <f>IF($A78=$D$5,'Anlage 4'!P78,0)</f>
        <v>0</v>
      </c>
      <c r="I78" s="38">
        <f>IF($A78=$D$5,'Anlage 4'!Q78,0)</f>
        <v>0</v>
      </c>
      <c r="J78" s="38">
        <f>IF($A78=$D$5,'Anlage 4'!R78,0)</f>
        <v>0</v>
      </c>
      <c r="K78" s="38">
        <f>IF($A78=$D$5,'Anlage 4'!S78,0)</f>
        <v>0</v>
      </c>
      <c r="L78" s="38">
        <f>IF($A78=$D$5,'Anlage 4'!T78,0)</f>
        <v>0</v>
      </c>
      <c r="N78" s="136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Z78" s="136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L78" s="136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X78" s="136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</row>
    <row r="79" spans="1:60" s="19" customFormat="1" ht="12.75" hidden="1" customHeight="1" outlineLevel="3" x14ac:dyDescent="0.2">
      <c r="A79" s="79" t="str">
        <f>'Anlage 4'!D79</f>
        <v>O</v>
      </c>
      <c r="B79" s="38">
        <f>IF($A79=$D$5,'Anlage 4'!H79,0)</f>
        <v>0</v>
      </c>
      <c r="C79" s="38">
        <f>IF($A79=$D$5,'Anlage 4'!K79,0)</f>
        <v>0</v>
      </c>
      <c r="D79" s="38">
        <f>IF($A79=$D$5,'Anlage 4'!L79,0)</f>
        <v>0</v>
      </c>
      <c r="E79" s="38">
        <f>IF($A79=$D$5,'Anlage 4'!M79,0)</f>
        <v>0</v>
      </c>
      <c r="F79" s="38">
        <f>IF($A79=$D$5,'Anlage 4'!N79,0)</f>
        <v>0</v>
      </c>
      <c r="G79" s="38">
        <f>IF($A79=$D$5,'Anlage 4'!O79,0)</f>
        <v>0</v>
      </c>
      <c r="H79" s="38">
        <f>IF($A79=$D$5,'Anlage 4'!P79,0)</f>
        <v>0</v>
      </c>
      <c r="I79" s="38">
        <f>IF($A79=$D$5,'Anlage 4'!Q79,0)</f>
        <v>0</v>
      </c>
      <c r="J79" s="38">
        <f>IF($A79=$D$5,'Anlage 4'!R79,0)</f>
        <v>0</v>
      </c>
      <c r="K79" s="38">
        <f>IF($A79=$D$5,'Anlage 4'!S79,0)</f>
        <v>0</v>
      </c>
      <c r="L79" s="38">
        <f>IF($A79=$D$5,'Anlage 4'!T79,0)</f>
        <v>0</v>
      </c>
      <c r="N79" s="136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Z79" s="136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L79" s="136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X79" s="136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</row>
    <row r="80" spans="1:60" s="19" customFormat="1" ht="12.75" hidden="1" customHeight="1" outlineLevel="3" x14ac:dyDescent="0.2">
      <c r="A80" s="79" t="str">
        <f>'Anlage 4'!D80</f>
        <v>O</v>
      </c>
      <c r="B80" s="38">
        <f>IF($A80=$D$5,'Anlage 4'!H80,0)</f>
        <v>0</v>
      </c>
      <c r="C80" s="38">
        <f>IF($A80=$D$5,'Anlage 4'!K80,0)</f>
        <v>0</v>
      </c>
      <c r="D80" s="38">
        <f>IF($A80=$D$5,'Anlage 4'!L80,0)</f>
        <v>0</v>
      </c>
      <c r="E80" s="38">
        <f>IF($A80=$D$5,'Anlage 4'!M80,0)</f>
        <v>0</v>
      </c>
      <c r="F80" s="38">
        <f>IF($A80=$D$5,'Anlage 4'!N80,0)</f>
        <v>0</v>
      </c>
      <c r="G80" s="38">
        <f>IF($A80=$D$5,'Anlage 4'!O80,0)</f>
        <v>0</v>
      </c>
      <c r="H80" s="38">
        <f>IF($A80=$D$5,'Anlage 4'!P80,0)</f>
        <v>0</v>
      </c>
      <c r="I80" s="38">
        <f>IF($A80=$D$5,'Anlage 4'!Q80,0)</f>
        <v>0</v>
      </c>
      <c r="J80" s="38">
        <f>IF($A80=$D$5,'Anlage 4'!R80,0)</f>
        <v>0</v>
      </c>
      <c r="K80" s="38">
        <f>IF($A80=$D$5,'Anlage 4'!S80,0)</f>
        <v>0</v>
      </c>
      <c r="L80" s="38">
        <f>IF($A80=$D$5,'Anlage 4'!T80,0)</f>
        <v>0</v>
      </c>
      <c r="N80" s="136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Z80" s="136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L80" s="136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X80" s="136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</row>
    <row r="81" spans="1:60" s="19" customFormat="1" ht="12.75" hidden="1" customHeight="1" outlineLevel="3" x14ac:dyDescent="0.2">
      <c r="A81" s="79" t="str">
        <f>'Anlage 4'!D81</f>
        <v>O</v>
      </c>
      <c r="B81" s="38">
        <f>IF($A81=$D$5,'Anlage 4'!H81,0)</f>
        <v>0</v>
      </c>
      <c r="C81" s="38">
        <f>IF($A81=$D$5,'Anlage 4'!K81,0)</f>
        <v>0</v>
      </c>
      <c r="D81" s="38">
        <f>IF($A81=$D$5,'Anlage 4'!L81,0)</f>
        <v>0</v>
      </c>
      <c r="E81" s="38">
        <f>IF($A81=$D$5,'Anlage 4'!M81,0)</f>
        <v>0</v>
      </c>
      <c r="F81" s="38">
        <f>IF($A81=$D$5,'Anlage 4'!N81,0)</f>
        <v>0</v>
      </c>
      <c r="G81" s="38">
        <f>IF($A81=$D$5,'Anlage 4'!O81,0)</f>
        <v>0</v>
      </c>
      <c r="H81" s="38">
        <f>IF($A81=$D$5,'Anlage 4'!P81,0)</f>
        <v>0</v>
      </c>
      <c r="I81" s="38">
        <f>IF($A81=$D$5,'Anlage 4'!Q81,0)</f>
        <v>0</v>
      </c>
      <c r="J81" s="38">
        <f>IF($A81=$D$5,'Anlage 4'!R81,0)</f>
        <v>0</v>
      </c>
      <c r="K81" s="38">
        <f>IF($A81=$D$5,'Anlage 4'!S81,0)</f>
        <v>0</v>
      </c>
      <c r="L81" s="38">
        <f>IF($A81=$D$5,'Anlage 4'!T81,0)</f>
        <v>0</v>
      </c>
      <c r="N81" s="136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Z81" s="136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L81" s="136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X81" s="136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</row>
    <row r="82" spans="1:60" s="19" customFormat="1" ht="12.75" hidden="1" customHeight="1" outlineLevel="3" x14ac:dyDescent="0.2">
      <c r="A82" s="79" t="str">
        <f>'Anlage 4'!D82</f>
        <v>O</v>
      </c>
      <c r="B82" s="38">
        <f>IF($A82=$D$5,'Anlage 4'!H82,0)</f>
        <v>0</v>
      </c>
      <c r="C82" s="38">
        <f>IF($A82=$D$5,'Anlage 4'!K82,0)</f>
        <v>0</v>
      </c>
      <c r="D82" s="38">
        <f>IF($A82=$D$5,'Anlage 4'!L82,0)</f>
        <v>0</v>
      </c>
      <c r="E82" s="38">
        <f>IF($A82=$D$5,'Anlage 4'!M82,0)</f>
        <v>0</v>
      </c>
      <c r="F82" s="38">
        <f>IF($A82=$D$5,'Anlage 4'!N82,0)</f>
        <v>0</v>
      </c>
      <c r="G82" s="38">
        <f>IF($A82=$D$5,'Anlage 4'!O82,0)</f>
        <v>0</v>
      </c>
      <c r="H82" s="38">
        <f>IF($A82=$D$5,'Anlage 4'!P82,0)</f>
        <v>0</v>
      </c>
      <c r="I82" s="38">
        <f>IF($A82=$D$5,'Anlage 4'!Q82,0)</f>
        <v>0</v>
      </c>
      <c r="J82" s="38">
        <f>IF($A82=$D$5,'Anlage 4'!R82,0)</f>
        <v>0</v>
      </c>
      <c r="K82" s="38">
        <f>IF($A82=$D$5,'Anlage 4'!S82,0)</f>
        <v>0</v>
      </c>
      <c r="L82" s="38">
        <f>IF($A82=$D$5,'Anlage 4'!T82,0)</f>
        <v>0</v>
      </c>
      <c r="N82" s="136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Z82" s="136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L82" s="136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X82" s="136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</row>
    <row r="83" spans="1:60" s="19" customFormat="1" ht="12.75" hidden="1" customHeight="1" outlineLevel="3" x14ac:dyDescent="0.2">
      <c r="A83" s="79" t="str">
        <f>'Anlage 4'!D83</f>
        <v>O</v>
      </c>
      <c r="B83" s="38">
        <f>IF($A83=$D$5,'Anlage 4'!H83,0)</f>
        <v>0</v>
      </c>
      <c r="C83" s="38">
        <f>IF($A83=$D$5,'Anlage 4'!K83,0)</f>
        <v>0</v>
      </c>
      <c r="D83" s="38">
        <f>IF($A83=$D$5,'Anlage 4'!L83,0)</f>
        <v>0</v>
      </c>
      <c r="E83" s="38">
        <f>IF($A83=$D$5,'Anlage 4'!M83,0)</f>
        <v>0</v>
      </c>
      <c r="F83" s="38">
        <f>IF($A83=$D$5,'Anlage 4'!N83,0)</f>
        <v>0</v>
      </c>
      <c r="G83" s="38">
        <f>IF($A83=$D$5,'Anlage 4'!O83,0)</f>
        <v>0</v>
      </c>
      <c r="H83" s="38">
        <f>IF($A83=$D$5,'Anlage 4'!P83,0)</f>
        <v>0</v>
      </c>
      <c r="I83" s="38">
        <f>IF($A83=$D$5,'Anlage 4'!Q83,0)</f>
        <v>0</v>
      </c>
      <c r="J83" s="38">
        <f>IF($A83=$D$5,'Anlage 4'!R83,0)</f>
        <v>0</v>
      </c>
      <c r="K83" s="38">
        <f>IF($A83=$D$5,'Anlage 4'!S83,0)</f>
        <v>0</v>
      </c>
      <c r="L83" s="38">
        <f>IF($A83=$D$5,'Anlage 4'!T83,0)</f>
        <v>0</v>
      </c>
      <c r="N83" s="136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Z83" s="136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L83" s="136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X83" s="136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</row>
    <row r="84" spans="1:60" s="19" customFormat="1" ht="12.75" hidden="1" customHeight="1" outlineLevel="3" x14ac:dyDescent="0.2">
      <c r="A84" s="79" t="str">
        <f>'Anlage 4'!D84</f>
        <v>O</v>
      </c>
      <c r="B84" s="38">
        <f>IF($A84=$D$5,'Anlage 4'!H84,0)</f>
        <v>0</v>
      </c>
      <c r="C84" s="38">
        <f>IF($A84=$D$5,'Anlage 4'!K84,0)</f>
        <v>0</v>
      </c>
      <c r="D84" s="38">
        <f>IF($A84=$D$5,'Anlage 4'!L84,0)</f>
        <v>0</v>
      </c>
      <c r="E84" s="38">
        <f>IF($A84=$D$5,'Anlage 4'!M84,0)</f>
        <v>0</v>
      </c>
      <c r="F84" s="38">
        <f>IF($A84=$D$5,'Anlage 4'!N84,0)</f>
        <v>0</v>
      </c>
      <c r="G84" s="38">
        <f>IF($A84=$D$5,'Anlage 4'!O84,0)</f>
        <v>0</v>
      </c>
      <c r="H84" s="38">
        <f>IF($A84=$D$5,'Anlage 4'!P84,0)</f>
        <v>0</v>
      </c>
      <c r="I84" s="38">
        <f>IF($A84=$D$5,'Anlage 4'!Q84,0)</f>
        <v>0</v>
      </c>
      <c r="J84" s="38">
        <f>IF($A84=$D$5,'Anlage 4'!R84,0)</f>
        <v>0</v>
      </c>
      <c r="K84" s="38">
        <f>IF($A84=$D$5,'Anlage 4'!S84,0)</f>
        <v>0</v>
      </c>
      <c r="L84" s="38">
        <f>IF($A84=$D$5,'Anlage 4'!T84,0)</f>
        <v>0</v>
      </c>
      <c r="N84" s="136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Z84" s="136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L84" s="136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X84" s="136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</row>
    <row r="85" spans="1:60" s="19" customFormat="1" ht="12.75" hidden="1" customHeight="1" outlineLevel="3" x14ac:dyDescent="0.2">
      <c r="A85" s="79" t="str">
        <f>'Anlage 4'!D85</f>
        <v>O</v>
      </c>
      <c r="B85" s="38">
        <f>IF($A85=$D$5,'Anlage 4'!H85,0)</f>
        <v>0</v>
      </c>
      <c r="C85" s="38">
        <f>IF($A85=$D$5,'Anlage 4'!K85,0)</f>
        <v>0</v>
      </c>
      <c r="D85" s="38">
        <f>IF($A85=$D$5,'Anlage 4'!L85,0)</f>
        <v>0</v>
      </c>
      <c r="E85" s="38">
        <f>IF($A85=$D$5,'Anlage 4'!M85,0)</f>
        <v>0</v>
      </c>
      <c r="F85" s="38">
        <f>IF($A85=$D$5,'Anlage 4'!N85,0)</f>
        <v>0</v>
      </c>
      <c r="G85" s="38">
        <f>IF($A85=$D$5,'Anlage 4'!O85,0)</f>
        <v>0</v>
      </c>
      <c r="H85" s="38">
        <f>IF($A85=$D$5,'Anlage 4'!P85,0)</f>
        <v>0</v>
      </c>
      <c r="I85" s="38">
        <f>IF($A85=$D$5,'Anlage 4'!Q85,0)</f>
        <v>0</v>
      </c>
      <c r="J85" s="38">
        <f>IF($A85=$D$5,'Anlage 4'!R85,0)</f>
        <v>0</v>
      </c>
      <c r="K85" s="38">
        <f>IF($A85=$D$5,'Anlage 4'!S85,0)</f>
        <v>0</v>
      </c>
      <c r="L85" s="38">
        <f>IF($A85=$D$5,'Anlage 4'!T85,0)</f>
        <v>0</v>
      </c>
      <c r="N85" s="136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Z85" s="136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L85" s="136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X85" s="136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</row>
    <row r="86" spans="1:60" s="19" customFormat="1" ht="12.75" hidden="1" customHeight="1" outlineLevel="3" x14ac:dyDescent="0.2">
      <c r="A86" s="79" t="str">
        <f>'Anlage 4'!D86</f>
        <v>O</v>
      </c>
      <c r="B86" s="38">
        <f>IF($A86=$D$5,'Anlage 4'!H86,0)</f>
        <v>0</v>
      </c>
      <c r="C86" s="38">
        <f>IF($A86=$D$5,'Anlage 4'!K86,0)</f>
        <v>0</v>
      </c>
      <c r="D86" s="38">
        <f>IF($A86=$D$5,'Anlage 4'!L86,0)</f>
        <v>0</v>
      </c>
      <c r="E86" s="38">
        <f>IF($A86=$D$5,'Anlage 4'!M86,0)</f>
        <v>0</v>
      </c>
      <c r="F86" s="38">
        <f>IF($A86=$D$5,'Anlage 4'!N86,0)</f>
        <v>0</v>
      </c>
      <c r="G86" s="38">
        <f>IF($A86=$D$5,'Anlage 4'!O86,0)</f>
        <v>0</v>
      </c>
      <c r="H86" s="38">
        <f>IF($A86=$D$5,'Anlage 4'!P86,0)</f>
        <v>0</v>
      </c>
      <c r="I86" s="38">
        <f>IF($A86=$D$5,'Anlage 4'!Q86,0)</f>
        <v>0</v>
      </c>
      <c r="J86" s="38">
        <f>IF($A86=$D$5,'Anlage 4'!R86,0)</f>
        <v>0</v>
      </c>
      <c r="K86" s="38">
        <f>IF($A86=$D$5,'Anlage 4'!S86,0)</f>
        <v>0</v>
      </c>
      <c r="L86" s="38">
        <f>IF($A86=$D$5,'Anlage 4'!T86,0)</f>
        <v>0</v>
      </c>
      <c r="N86" s="136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Z86" s="136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L86" s="136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X86" s="136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</row>
    <row r="87" spans="1:60" s="19" customFormat="1" ht="12.75" hidden="1" customHeight="1" outlineLevel="3" x14ac:dyDescent="0.2">
      <c r="A87" s="79" t="str">
        <f>'Anlage 4'!D87</f>
        <v>O</v>
      </c>
      <c r="B87" s="38">
        <f>IF($A87=$D$5,'Anlage 4'!H87,0)</f>
        <v>0</v>
      </c>
      <c r="C87" s="38">
        <f>IF($A87=$D$5,'Anlage 4'!K87,0)</f>
        <v>0</v>
      </c>
      <c r="D87" s="38">
        <f>IF($A87=$D$5,'Anlage 4'!L87,0)</f>
        <v>0</v>
      </c>
      <c r="E87" s="38">
        <f>IF($A87=$D$5,'Anlage 4'!M87,0)</f>
        <v>0</v>
      </c>
      <c r="F87" s="38">
        <f>IF($A87=$D$5,'Anlage 4'!N87,0)</f>
        <v>0</v>
      </c>
      <c r="G87" s="38">
        <f>IF($A87=$D$5,'Anlage 4'!O87,0)</f>
        <v>0</v>
      </c>
      <c r="H87" s="38">
        <f>IF($A87=$D$5,'Anlage 4'!P87,0)</f>
        <v>0</v>
      </c>
      <c r="I87" s="38">
        <f>IF($A87=$D$5,'Anlage 4'!Q87,0)</f>
        <v>0</v>
      </c>
      <c r="J87" s="38">
        <f>IF($A87=$D$5,'Anlage 4'!R87,0)</f>
        <v>0</v>
      </c>
      <c r="K87" s="38">
        <f>IF($A87=$D$5,'Anlage 4'!S87,0)</f>
        <v>0</v>
      </c>
      <c r="L87" s="38">
        <f>IF($A87=$D$5,'Anlage 4'!T87,0)</f>
        <v>0</v>
      </c>
      <c r="N87" s="136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Z87" s="136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L87" s="136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X87" s="136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</row>
    <row r="88" spans="1:60" s="19" customFormat="1" ht="12.75" hidden="1" customHeight="1" outlineLevel="3" x14ac:dyDescent="0.2">
      <c r="A88" s="79" t="str">
        <f>'Anlage 4'!D88</f>
        <v>O</v>
      </c>
      <c r="B88" s="38">
        <f>IF($A88=$D$5,'Anlage 4'!H88,0)</f>
        <v>0</v>
      </c>
      <c r="C88" s="38">
        <f>IF($A88=$D$5,'Anlage 4'!K88,0)</f>
        <v>0</v>
      </c>
      <c r="D88" s="38">
        <f>IF($A88=$D$5,'Anlage 4'!L88,0)</f>
        <v>0</v>
      </c>
      <c r="E88" s="38">
        <f>IF($A88=$D$5,'Anlage 4'!M88,0)</f>
        <v>0</v>
      </c>
      <c r="F88" s="38">
        <f>IF($A88=$D$5,'Anlage 4'!N88,0)</f>
        <v>0</v>
      </c>
      <c r="G88" s="38">
        <f>IF($A88=$D$5,'Anlage 4'!O88,0)</f>
        <v>0</v>
      </c>
      <c r="H88" s="38">
        <f>IF($A88=$D$5,'Anlage 4'!P88,0)</f>
        <v>0</v>
      </c>
      <c r="I88" s="38">
        <f>IF($A88=$D$5,'Anlage 4'!Q88,0)</f>
        <v>0</v>
      </c>
      <c r="J88" s="38">
        <f>IF($A88=$D$5,'Anlage 4'!R88,0)</f>
        <v>0</v>
      </c>
      <c r="K88" s="38">
        <f>IF($A88=$D$5,'Anlage 4'!S88,0)</f>
        <v>0</v>
      </c>
      <c r="L88" s="38">
        <f>IF($A88=$D$5,'Anlage 4'!T88,0)</f>
        <v>0</v>
      </c>
      <c r="N88" s="136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Z88" s="136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L88" s="136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X88" s="136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</row>
    <row r="89" spans="1:60" s="19" customFormat="1" ht="12.75" hidden="1" customHeight="1" outlineLevel="3" x14ac:dyDescent="0.2">
      <c r="A89" s="79" t="str">
        <f>'Anlage 4'!D89</f>
        <v>O</v>
      </c>
      <c r="B89" s="38">
        <f>IF($A89=$D$5,'Anlage 4'!H89,0)</f>
        <v>0</v>
      </c>
      <c r="C89" s="38">
        <f>IF($A89=$D$5,'Anlage 4'!K89,0)</f>
        <v>0</v>
      </c>
      <c r="D89" s="38">
        <f>IF($A89=$D$5,'Anlage 4'!L89,0)</f>
        <v>0</v>
      </c>
      <c r="E89" s="38">
        <f>IF($A89=$D$5,'Anlage 4'!M89,0)</f>
        <v>0</v>
      </c>
      <c r="F89" s="38">
        <f>IF($A89=$D$5,'Anlage 4'!N89,0)</f>
        <v>0</v>
      </c>
      <c r="G89" s="38">
        <f>IF($A89=$D$5,'Anlage 4'!O89,0)</f>
        <v>0</v>
      </c>
      <c r="H89" s="38">
        <f>IF($A89=$D$5,'Anlage 4'!P89,0)</f>
        <v>0</v>
      </c>
      <c r="I89" s="38">
        <f>IF($A89=$D$5,'Anlage 4'!Q89,0)</f>
        <v>0</v>
      </c>
      <c r="J89" s="38">
        <f>IF($A89=$D$5,'Anlage 4'!R89,0)</f>
        <v>0</v>
      </c>
      <c r="K89" s="38">
        <f>IF($A89=$D$5,'Anlage 4'!S89,0)</f>
        <v>0</v>
      </c>
      <c r="L89" s="38">
        <f>IF($A89=$D$5,'Anlage 4'!T89,0)</f>
        <v>0</v>
      </c>
      <c r="N89" s="136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Z89" s="136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L89" s="136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X89" s="136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</row>
    <row r="90" spans="1:60" s="19" customFormat="1" ht="12.75" hidden="1" customHeight="1" outlineLevel="3" x14ac:dyDescent="0.2">
      <c r="A90" s="79" t="str">
        <f>'Anlage 4'!D90</f>
        <v>O</v>
      </c>
      <c r="B90" s="38">
        <f>IF($A90=$D$5,'Anlage 4'!H90,0)</f>
        <v>0</v>
      </c>
      <c r="C90" s="38">
        <f>IF($A90=$D$5,'Anlage 4'!K90,0)</f>
        <v>0</v>
      </c>
      <c r="D90" s="38">
        <f>IF($A90=$D$5,'Anlage 4'!L90,0)</f>
        <v>0</v>
      </c>
      <c r="E90" s="38">
        <f>IF($A90=$D$5,'Anlage 4'!M90,0)</f>
        <v>0</v>
      </c>
      <c r="F90" s="38">
        <f>IF($A90=$D$5,'Anlage 4'!N90,0)</f>
        <v>0</v>
      </c>
      <c r="G90" s="38">
        <f>IF($A90=$D$5,'Anlage 4'!O90,0)</f>
        <v>0</v>
      </c>
      <c r="H90" s="38">
        <f>IF($A90=$D$5,'Anlage 4'!P90,0)</f>
        <v>0</v>
      </c>
      <c r="I90" s="38">
        <f>IF($A90=$D$5,'Anlage 4'!Q90,0)</f>
        <v>0</v>
      </c>
      <c r="J90" s="38">
        <f>IF($A90=$D$5,'Anlage 4'!R90,0)</f>
        <v>0</v>
      </c>
      <c r="K90" s="38">
        <f>IF($A90=$D$5,'Anlage 4'!S90,0)</f>
        <v>0</v>
      </c>
      <c r="L90" s="38">
        <f>IF($A90=$D$5,'Anlage 4'!T90,0)</f>
        <v>0</v>
      </c>
      <c r="N90" s="136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Z90" s="136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L90" s="136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X90" s="136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</row>
    <row r="91" spans="1:60" s="19" customFormat="1" ht="12.75" hidden="1" customHeight="1" outlineLevel="3" x14ac:dyDescent="0.2">
      <c r="A91" s="79" t="str">
        <f>'Anlage 4'!D91</f>
        <v>O</v>
      </c>
      <c r="B91" s="38">
        <f>IF($A91=$D$5,'Anlage 4'!H91,0)</f>
        <v>0</v>
      </c>
      <c r="C91" s="38">
        <f>IF($A91=$D$5,'Anlage 4'!K91,0)</f>
        <v>0</v>
      </c>
      <c r="D91" s="38">
        <f>IF($A91=$D$5,'Anlage 4'!L91,0)</f>
        <v>0</v>
      </c>
      <c r="E91" s="38">
        <f>IF($A91=$D$5,'Anlage 4'!M91,0)</f>
        <v>0</v>
      </c>
      <c r="F91" s="38">
        <f>IF($A91=$D$5,'Anlage 4'!N91,0)</f>
        <v>0</v>
      </c>
      <c r="G91" s="38">
        <f>IF($A91=$D$5,'Anlage 4'!O91,0)</f>
        <v>0</v>
      </c>
      <c r="H91" s="38">
        <f>IF($A91=$D$5,'Anlage 4'!P91,0)</f>
        <v>0</v>
      </c>
      <c r="I91" s="38">
        <f>IF($A91=$D$5,'Anlage 4'!Q91,0)</f>
        <v>0</v>
      </c>
      <c r="J91" s="38">
        <f>IF($A91=$D$5,'Anlage 4'!R91,0)</f>
        <v>0</v>
      </c>
      <c r="K91" s="38">
        <f>IF($A91=$D$5,'Anlage 4'!S91,0)</f>
        <v>0</v>
      </c>
      <c r="L91" s="38">
        <f>IF($A91=$D$5,'Anlage 4'!T91,0)</f>
        <v>0</v>
      </c>
      <c r="N91" s="136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Z91" s="136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L91" s="136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X91" s="136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</row>
    <row r="92" spans="1:60" s="19" customFormat="1" ht="12.75" hidden="1" customHeight="1" outlineLevel="3" x14ac:dyDescent="0.2">
      <c r="A92" s="79" t="str">
        <f>'Anlage 4'!D92</f>
        <v>O</v>
      </c>
      <c r="B92" s="38">
        <f>IF($A92=$D$5,'Anlage 4'!H92,0)</f>
        <v>0</v>
      </c>
      <c r="C92" s="38">
        <f>IF($A92=$D$5,'Anlage 4'!K92,0)</f>
        <v>0</v>
      </c>
      <c r="D92" s="38">
        <f>IF($A92=$D$5,'Anlage 4'!L92,0)</f>
        <v>0</v>
      </c>
      <c r="E92" s="38">
        <f>IF($A92=$D$5,'Anlage 4'!M92,0)</f>
        <v>0</v>
      </c>
      <c r="F92" s="38">
        <f>IF($A92=$D$5,'Anlage 4'!N92,0)</f>
        <v>0</v>
      </c>
      <c r="G92" s="38">
        <f>IF($A92=$D$5,'Anlage 4'!O92,0)</f>
        <v>0</v>
      </c>
      <c r="H92" s="38">
        <f>IF($A92=$D$5,'Anlage 4'!P92,0)</f>
        <v>0</v>
      </c>
      <c r="I92" s="38">
        <f>IF($A92=$D$5,'Anlage 4'!Q92,0)</f>
        <v>0</v>
      </c>
      <c r="J92" s="38">
        <f>IF($A92=$D$5,'Anlage 4'!R92,0)</f>
        <v>0</v>
      </c>
      <c r="K92" s="38">
        <f>IF($A92=$D$5,'Anlage 4'!S92,0)</f>
        <v>0</v>
      </c>
      <c r="L92" s="38">
        <f>IF($A92=$D$5,'Anlage 4'!T92,0)</f>
        <v>0</v>
      </c>
      <c r="N92" s="136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Z92" s="136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L92" s="136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X92" s="136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1:60" s="19" customFormat="1" ht="12.75" hidden="1" customHeight="1" outlineLevel="3" x14ac:dyDescent="0.2">
      <c r="A93" s="79" t="str">
        <f>'Anlage 4'!D93</f>
        <v>O</v>
      </c>
      <c r="B93" s="38">
        <f>IF($A93=$D$5,'Anlage 4'!H93,0)</f>
        <v>0</v>
      </c>
      <c r="C93" s="38">
        <f>IF($A93=$D$5,'Anlage 4'!K93,0)</f>
        <v>0</v>
      </c>
      <c r="D93" s="38">
        <f>IF($A93=$D$5,'Anlage 4'!L93,0)</f>
        <v>0</v>
      </c>
      <c r="E93" s="38">
        <f>IF($A93=$D$5,'Anlage 4'!M93,0)</f>
        <v>0</v>
      </c>
      <c r="F93" s="38">
        <f>IF($A93=$D$5,'Anlage 4'!N93,0)</f>
        <v>0</v>
      </c>
      <c r="G93" s="38">
        <f>IF($A93=$D$5,'Anlage 4'!O93,0)</f>
        <v>0</v>
      </c>
      <c r="H93" s="38">
        <f>IF($A93=$D$5,'Anlage 4'!P93,0)</f>
        <v>0</v>
      </c>
      <c r="I93" s="38">
        <f>IF($A93=$D$5,'Anlage 4'!Q93,0)</f>
        <v>0</v>
      </c>
      <c r="J93" s="38">
        <f>IF($A93=$D$5,'Anlage 4'!R93,0)</f>
        <v>0</v>
      </c>
      <c r="K93" s="38">
        <f>IF($A93=$D$5,'Anlage 4'!S93,0)</f>
        <v>0</v>
      </c>
      <c r="L93" s="38">
        <f>IF($A93=$D$5,'Anlage 4'!T93,0)</f>
        <v>0</v>
      </c>
      <c r="N93" s="136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Z93" s="136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L93" s="136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X93" s="136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1:60" s="19" customFormat="1" ht="12.75" hidden="1" customHeight="1" outlineLevel="3" x14ac:dyDescent="0.2">
      <c r="A94" s="79" t="str">
        <f>'Anlage 4'!D94</f>
        <v>O</v>
      </c>
      <c r="B94" s="38">
        <f>IF($A94=$D$5,'Anlage 4'!H94,0)</f>
        <v>0</v>
      </c>
      <c r="C94" s="38">
        <f>IF($A94=$D$5,'Anlage 4'!K94,0)</f>
        <v>0</v>
      </c>
      <c r="D94" s="38">
        <f>IF($A94=$D$5,'Anlage 4'!L94,0)</f>
        <v>0</v>
      </c>
      <c r="E94" s="38">
        <f>IF($A94=$D$5,'Anlage 4'!M94,0)</f>
        <v>0</v>
      </c>
      <c r="F94" s="38">
        <f>IF($A94=$D$5,'Anlage 4'!N94,0)</f>
        <v>0</v>
      </c>
      <c r="G94" s="38">
        <f>IF($A94=$D$5,'Anlage 4'!O94,0)</f>
        <v>0</v>
      </c>
      <c r="H94" s="38">
        <f>IF($A94=$D$5,'Anlage 4'!P94,0)</f>
        <v>0</v>
      </c>
      <c r="I94" s="38">
        <f>IF($A94=$D$5,'Anlage 4'!Q94,0)</f>
        <v>0</v>
      </c>
      <c r="J94" s="38">
        <f>IF($A94=$D$5,'Anlage 4'!R94,0)</f>
        <v>0</v>
      </c>
      <c r="K94" s="38">
        <f>IF($A94=$D$5,'Anlage 4'!S94,0)</f>
        <v>0</v>
      </c>
      <c r="L94" s="38">
        <f>IF($A94=$D$5,'Anlage 4'!T94,0)</f>
        <v>0</v>
      </c>
      <c r="N94" s="136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Z94" s="136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L94" s="136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X94" s="136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1:60" s="19" customFormat="1" ht="12.75" hidden="1" customHeight="1" outlineLevel="3" x14ac:dyDescent="0.2">
      <c r="A95" s="79" t="str">
        <f>'Anlage 4'!D95</f>
        <v>O</v>
      </c>
      <c r="B95" s="38">
        <f>IF($A95=$D$5,'Anlage 4'!H95,0)</f>
        <v>0</v>
      </c>
      <c r="C95" s="38">
        <f>IF($A95=$D$5,'Anlage 4'!K95,0)</f>
        <v>0</v>
      </c>
      <c r="D95" s="38">
        <f>IF($A95=$D$5,'Anlage 4'!L95,0)</f>
        <v>0</v>
      </c>
      <c r="E95" s="38">
        <f>IF($A95=$D$5,'Anlage 4'!M95,0)</f>
        <v>0</v>
      </c>
      <c r="F95" s="38">
        <f>IF($A95=$D$5,'Anlage 4'!N95,0)</f>
        <v>0</v>
      </c>
      <c r="G95" s="38">
        <f>IF($A95=$D$5,'Anlage 4'!O95,0)</f>
        <v>0</v>
      </c>
      <c r="H95" s="38">
        <f>IF($A95=$D$5,'Anlage 4'!P95,0)</f>
        <v>0</v>
      </c>
      <c r="I95" s="38">
        <f>IF($A95=$D$5,'Anlage 4'!Q95,0)</f>
        <v>0</v>
      </c>
      <c r="J95" s="38">
        <f>IF($A95=$D$5,'Anlage 4'!R95,0)</f>
        <v>0</v>
      </c>
      <c r="K95" s="38">
        <f>IF($A95=$D$5,'Anlage 4'!S95,0)</f>
        <v>0</v>
      </c>
      <c r="L95" s="38">
        <f>IF($A95=$D$5,'Anlage 4'!T95,0)</f>
        <v>0</v>
      </c>
      <c r="N95" s="136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Z95" s="136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L95" s="136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X95" s="136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1:60" s="19" customFormat="1" ht="12.75" hidden="1" customHeight="1" outlineLevel="3" x14ac:dyDescent="0.2">
      <c r="A96" s="79" t="str">
        <f>'Anlage 4'!D96</f>
        <v>O</v>
      </c>
      <c r="B96" s="38">
        <f>IF($A96=$D$5,'Anlage 4'!H96,0)</f>
        <v>0</v>
      </c>
      <c r="C96" s="38">
        <f>IF($A96=$D$5,'Anlage 4'!K96,0)</f>
        <v>0</v>
      </c>
      <c r="D96" s="38">
        <f>IF($A96=$D$5,'Anlage 4'!L96,0)</f>
        <v>0</v>
      </c>
      <c r="E96" s="38">
        <f>IF($A96=$D$5,'Anlage 4'!M96,0)</f>
        <v>0</v>
      </c>
      <c r="F96" s="38">
        <f>IF($A96=$D$5,'Anlage 4'!N96,0)</f>
        <v>0</v>
      </c>
      <c r="G96" s="38">
        <f>IF($A96=$D$5,'Anlage 4'!O96,0)</f>
        <v>0</v>
      </c>
      <c r="H96" s="38">
        <f>IF($A96=$D$5,'Anlage 4'!P96,0)</f>
        <v>0</v>
      </c>
      <c r="I96" s="38">
        <f>IF($A96=$D$5,'Anlage 4'!Q96,0)</f>
        <v>0</v>
      </c>
      <c r="J96" s="38">
        <f>IF($A96=$D$5,'Anlage 4'!R96,0)</f>
        <v>0</v>
      </c>
      <c r="K96" s="38">
        <f>IF($A96=$D$5,'Anlage 4'!S96,0)</f>
        <v>0</v>
      </c>
      <c r="L96" s="38">
        <f>IF($A96=$D$5,'Anlage 4'!T96,0)</f>
        <v>0</v>
      </c>
      <c r="N96" s="136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Z96" s="136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L96" s="136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X96" s="136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</row>
    <row r="97" spans="1:60" ht="12.75" hidden="1" customHeight="1" outlineLevel="3" x14ac:dyDescent="0.2">
      <c r="A97" s="80" t="str">
        <f>'Anlage 4'!D97</f>
        <v>O</v>
      </c>
      <c r="B97" s="38">
        <f>IF($A97=$D$5,'Anlage 4'!H97,0)</f>
        <v>0</v>
      </c>
      <c r="C97" s="38">
        <f>IF($A97=$D$5,'Anlage 4'!K97,0)</f>
        <v>0</v>
      </c>
      <c r="D97" s="38">
        <f>IF($A97=$D$5,'Anlage 4'!L97,0)</f>
        <v>0</v>
      </c>
      <c r="E97" s="38">
        <f>IF($A97=$D$5,'Anlage 4'!M97,0)</f>
        <v>0</v>
      </c>
      <c r="F97" s="38">
        <f>IF($A97=$D$5,'Anlage 4'!N97,0)</f>
        <v>0</v>
      </c>
      <c r="G97" s="38">
        <f>IF($A97=$D$5,'Anlage 4'!O97,0)</f>
        <v>0</v>
      </c>
      <c r="H97" s="38">
        <f>IF($A97=$D$5,'Anlage 4'!P97,0)</f>
        <v>0</v>
      </c>
      <c r="I97" s="38">
        <f>IF($A97=$D$5,'Anlage 4'!Q97,0)</f>
        <v>0</v>
      </c>
      <c r="J97" s="38">
        <f>IF($A97=$D$5,'Anlage 4'!R97,0)</f>
        <v>0</v>
      </c>
      <c r="K97" s="38">
        <f>IF($A97=$D$5,'Anlage 4'!S97,0)</f>
        <v>0</v>
      </c>
      <c r="L97" s="38">
        <f>IF($A97=$D$5,'Anlage 4'!T97,0)</f>
        <v>0</v>
      </c>
      <c r="N97" s="135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Z97" s="135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L97" s="135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X97" s="135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</row>
    <row r="98" spans="1:60" ht="12.75" hidden="1" customHeight="1" outlineLevel="1" x14ac:dyDescent="0.2">
      <c r="A98" s="9"/>
      <c r="B98" s="41">
        <f t="shared" ref="B98:L98" si="11">SUM(B70:B97)</f>
        <v>0</v>
      </c>
      <c r="C98" s="41">
        <f t="shared" si="11"/>
        <v>0</v>
      </c>
      <c r="D98" s="41">
        <f t="shared" si="11"/>
        <v>0</v>
      </c>
      <c r="E98" s="41">
        <f t="shared" si="11"/>
        <v>0</v>
      </c>
      <c r="F98" s="41">
        <f>SUM(F70:F97)</f>
        <v>0</v>
      </c>
      <c r="G98" s="41">
        <f>SUM(G70:G97)</f>
        <v>0</v>
      </c>
      <c r="H98" s="41">
        <f>SUM(H70:H97)</f>
        <v>0</v>
      </c>
      <c r="I98" s="41">
        <f>SUM(I70:I97)</f>
        <v>0</v>
      </c>
      <c r="J98" s="41">
        <f t="shared" si="11"/>
        <v>0</v>
      </c>
      <c r="K98" s="41">
        <f t="shared" si="11"/>
        <v>0</v>
      </c>
      <c r="L98" s="41">
        <f t="shared" si="11"/>
        <v>0</v>
      </c>
      <c r="N98" s="134">
        <f t="shared" ref="N98:X98" si="12">IF($N$11=$A56,B98,0)</f>
        <v>0</v>
      </c>
      <c r="O98" s="134">
        <f t="shared" si="12"/>
        <v>0</v>
      </c>
      <c r="P98" s="134">
        <f t="shared" si="12"/>
        <v>0</v>
      </c>
      <c r="Q98" s="134">
        <f t="shared" si="12"/>
        <v>0</v>
      </c>
      <c r="R98" s="134">
        <f t="shared" si="12"/>
        <v>0</v>
      </c>
      <c r="S98" s="134">
        <f t="shared" si="12"/>
        <v>0</v>
      </c>
      <c r="T98" s="134">
        <f t="shared" si="12"/>
        <v>0</v>
      </c>
      <c r="U98" s="134">
        <f t="shared" si="12"/>
        <v>0</v>
      </c>
      <c r="V98" s="134">
        <f t="shared" si="12"/>
        <v>0</v>
      </c>
      <c r="W98" s="134">
        <f t="shared" si="12"/>
        <v>0</v>
      </c>
      <c r="X98" s="134">
        <f t="shared" si="12"/>
        <v>0</v>
      </c>
      <c r="Z98" s="134">
        <f t="shared" ref="Z98:AJ98" si="13">IF($Z$11=$A56,B98,0)</f>
        <v>0</v>
      </c>
      <c r="AA98" s="134">
        <f t="shared" si="13"/>
        <v>0</v>
      </c>
      <c r="AB98" s="134">
        <f t="shared" si="13"/>
        <v>0</v>
      </c>
      <c r="AC98" s="134">
        <f t="shared" si="13"/>
        <v>0</v>
      </c>
      <c r="AD98" s="134">
        <f t="shared" si="13"/>
        <v>0</v>
      </c>
      <c r="AE98" s="134">
        <f t="shared" si="13"/>
        <v>0</v>
      </c>
      <c r="AF98" s="134">
        <f t="shared" si="13"/>
        <v>0</v>
      </c>
      <c r="AG98" s="134">
        <f t="shared" si="13"/>
        <v>0</v>
      </c>
      <c r="AH98" s="134">
        <f t="shared" si="13"/>
        <v>0</v>
      </c>
      <c r="AI98" s="134">
        <f t="shared" si="13"/>
        <v>0</v>
      </c>
      <c r="AJ98" s="134">
        <f t="shared" si="13"/>
        <v>0</v>
      </c>
      <c r="AL98" s="134">
        <f t="shared" ref="AL98:AV98" si="14">IF($AL$11=$A56,B98,0)</f>
        <v>0</v>
      </c>
      <c r="AM98" s="134">
        <f t="shared" si="14"/>
        <v>0</v>
      </c>
      <c r="AN98" s="134">
        <f t="shared" si="14"/>
        <v>0</v>
      </c>
      <c r="AO98" s="134">
        <f t="shared" si="14"/>
        <v>0</v>
      </c>
      <c r="AP98" s="134">
        <f t="shared" si="14"/>
        <v>0</v>
      </c>
      <c r="AQ98" s="134">
        <f t="shared" si="14"/>
        <v>0</v>
      </c>
      <c r="AR98" s="134">
        <f t="shared" si="14"/>
        <v>0</v>
      </c>
      <c r="AS98" s="134">
        <f t="shared" si="14"/>
        <v>0</v>
      </c>
      <c r="AT98" s="134">
        <f t="shared" si="14"/>
        <v>0</v>
      </c>
      <c r="AU98" s="134">
        <f t="shared" si="14"/>
        <v>0</v>
      </c>
      <c r="AV98" s="134">
        <f t="shared" si="14"/>
        <v>0</v>
      </c>
      <c r="AX98" s="134">
        <f t="shared" ref="AX98:BH98" si="15">IF($AX$11=$A56,B98,0)</f>
        <v>0</v>
      </c>
      <c r="AY98" s="134">
        <f t="shared" si="15"/>
        <v>0</v>
      </c>
      <c r="AZ98" s="134">
        <f t="shared" si="15"/>
        <v>0</v>
      </c>
      <c r="BA98" s="134">
        <f t="shared" si="15"/>
        <v>0</v>
      </c>
      <c r="BB98" s="134">
        <f t="shared" si="15"/>
        <v>0</v>
      </c>
      <c r="BC98" s="134">
        <f t="shared" si="15"/>
        <v>0</v>
      </c>
      <c r="BD98" s="134">
        <f t="shared" si="15"/>
        <v>0</v>
      </c>
      <c r="BE98" s="134">
        <f t="shared" si="15"/>
        <v>0</v>
      </c>
      <c r="BF98" s="134">
        <f t="shared" si="15"/>
        <v>0</v>
      </c>
      <c r="BG98" s="134">
        <f t="shared" si="15"/>
        <v>0</v>
      </c>
      <c r="BH98" s="134">
        <f t="shared" si="15"/>
        <v>0</v>
      </c>
    </row>
    <row r="99" spans="1:60" ht="12.75" hidden="1" customHeight="1" outlineLevel="1" x14ac:dyDescent="0.2">
      <c r="A99" s="9"/>
      <c r="B99" s="42"/>
      <c r="C99" s="42"/>
      <c r="D99" s="41">
        <f>ROUNDDOWN(D98*$D$7,2)</f>
        <v>0</v>
      </c>
      <c r="E99" s="42"/>
      <c r="F99" s="42"/>
      <c r="G99" s="42"/>
      <c r="H99" s="42"/>
      <c r="I99" s="42"/>
      <c r="J99" s="42"/>
      <c r="K99" s="42"/>
      <c r="L99" s="42"/>
      <c r="N99" s="135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Z99" s="135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L99" s="135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X99" s="135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</row>
    <row r="100" spans="1:60" ht="12.75" hidden="1" customHeight="1" outlineLevel="1" collapsed="1" x14ac:dyDescent="0.2">
      <c r="A100" s="7"/>
      <c r="B100" s="41">
        <f>B98</f>
        <v>0</v>
      </c>
      <c r="C100" s="41">
        <f>C98</f>
        <v>0</v>
      </c>
      <c r="D100" s="41">
        <f>D98+D99</f>
        <v>0</v>
      </c>
      <c r="E100" s="41"/>
      <c r="F100" s="41">
        <f t="shared" ref="F100:L100" si="16">F98</f>
        <v>0</v>
      </c>
      <c r="G100" s="41">
        <f t="shared" si="16"/>
        <v>0</v>
      </c>
      <c r="H100" s="41">
        <f t="shared" si="16"/>
        <v>0</v>
      </c>
      <c r="I100" s="41">
        <f t="shared" si="16"/>
        <v>0</v>
      </c>
      <c r="J100" s="41">
        <f t="shared" si="16"/>
        <v>0</v>
      </c>
      <c r="K100" s="41">
        <f t="shared" si="16"/>
        <v>0</v>
      </c>
      <c r="L100" s="41">
        <f t="shared" si="16"/>
        <v>0</v>
      </c>
      <c r="N100" s="150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Z100" s="150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L100" s="150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X100" s="150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</row>
    <row r="101" spans="1:60" ht="12.75" hidden="1" customHeight="1" outlineLevel="2" x14ac:dyDescent="0.2">
      <c r="A101" s="7"/>
      <c r="B101" s="8"/>
      <c r="C101" s="35"/>
      <c r="D101" s="35"/>
      <c r="E101" s="35"/>
      <c r="F101" s="35"/>
      <c r="G101" s="35"/>
      <c r="H101" s="35"/>
      <c r="I101" s="35"/>
      <c r="J101" s="35"/>
      <c r="K101" s="35"/>
      <c r="L101" s="33"/>
      <c r="N101" s="135"/>
      <c r="O101" s="140"/>
      <c r="P101" s="140"/>
      <c r="Q101" s="140"/>
      <c r="R101" s="139"/>
      <c r="S101" s="139"/>
      <c r="T101" s="139"/>
      <c r="U101" s="139"/>
      <c r="V101" s="139"/>
      <c r="W101" s="139"/>
      <c r="X101" s="139"/>
      <c r="Z101" s="135"/>
      <c r="AA101" s="140"/>
      <c r="AB101" s="140"/>
      <c r="AC101" s="140"/>
      <c r="AD101" s="139"/>
      <c r="AE101" s="139"/>
      <c r="AF101" s="139"/>
      <c r="AG101" s="139"/>
      <c r="AH101" s="139"/>
      <c r="AI101" s="139"/>
      <c r="AJ101" s="139"/>
      <c r="AL101" s="135"/>
      <c r="AM101" s="140"/>
      <c r="AN101" s="140"/>
      <c r="AO101" s="140"/>
      <c r="AP101" s="139"/>
      <c r="AQ101" s="139"/>
      <c r="AR101" s="139"/>
      <c r="AS101" s="139"/>
      <c r="AT101" s="139"/>
      <c r="AU101" s="139"/>
      <c r="AV101" s="139"/>
      <c r="AX101" s="135"/>
      <c r="AY101" s="140"/>
      <c r="AZ101" s="140"/>
      <c r="BA101" s="140"/>
      <c r="BB101" s="139"/>
      <c r="BC101" s="139"/>
      <c r="BD101" s="139"/>
      <c r="BE101" s="139"/>
      <c r="BF101" s="139"/>
      <c r="BG101" s="139"/>
      <c r="BH101" s="139"/>
    </row>
    <row r="102" spans="1:60" ht="12.75" hidden="1" customHeight="1" outlineLevel="2" x14ac:dyDescent="0.2">
      <c r="A102" s="103" t="str">
        <f>A52</f>
        <v>BN: ______________________</v>
      </c>
      <c r="B102" s="104"/>
      <c r="C102" s="104"/>
      <c r="D102" s="105"/>
      <c r="E102" s="105"/>
      <c r="F102" s="105"/>
      <c r="G102" s="105"/>
      <c r="H102" s="105"/>
      <c r="I102" s="105"/>
      <c r="J102" s="105"/>
      <c r="K102" s="105"/>
      <c r="L102" s="106"/>
      <c r="N102" s="135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Z102" s="135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L102" s="135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X102" s="135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</row>
    <row r="103" spans="1:60" ht="12.75" hidden="1" customHeight="1" outlineLevel="2" x14ac:dyDescent="0.2">
      <c r="A103" s="7"/>
      <c r="B103" s="8"/>
      <c r="C103" s="36"/>
      <c r="D103" s="36"/>
      <c r="E103" s="36"/>
      <c r="F103" s="36"/>
      <c r="G103" s="36"/>
      <c r="H103" s="36"/>
      <c r="I103" s="36"/>
      <c r="J103" s="36"/>
      <c r="K103" s="36"/>
      <c r="L103" s="8"/>
      <c r="N103" s="135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Z103" s="135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L103" s="135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X103" s="135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</row>
    <row r="104" spans="1:60" ht="12.75" hidden="1" customHeight="1" outlineLevel="2" x14ac:dyDescent="0.2">
      <c r="A104" s="9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N104" s="135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Z104" s="135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L104" s="135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X104" s="135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</row>
    <row r="105" spans="1:60" ht="12.75" hidden="1" customHeight="1" outlineLevel="1" x14ac:dyDescent="0.2">
      <c r="A105" s="253" t="str">
        <f>A55</f>
        <v>Jahr</v>
      </c>
      <c r="B105" s="254"/>
      <c r="F105" s="21"/>
      <c r="G105" s="21"/>
      <c r="H105" s="21"/>
      <c r="I105" s="21"/>
      <c r="J105" s="8"/>
      <c r="K105" s="8"/>
      <c r="L105" s="10" t="str">
        <f>L55</f>
        <v xml:space="preserve"> Blatt</v>
      </c>
      <c r="N105" s="135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Z105" s="135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L105" s="135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X105" s="135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</row>
    <row r="106" spans="1:60" ht="12.75" hidden="1" customHeight="1" outlineLevel="1" collapsed="1" x14ac:dyDescent="0.2">
      <c r="A106" s="251">
        <f>'Anlage 4'!A106</f>
        <v>0</v>
      </c>
      <c r="B106" s="252"/>
      <c r="L106" s="31">
        <f>'Anlage 4'!T106</f>
        <v>3</v>
      </c>
      <c r="N106" s="135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Z106" s="135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L106" s="135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X106" s="135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</row>
    <row r="107" spans="1:60" ht="12.75" hidden="1" customHeight="1" outlineLevel="2" x14ac:dyDescent="0.2">
      <c r="A107" s="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N107" s="135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Z107" s="135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L107" s="135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X107" s="135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</row>
    <row r="108" spans="1:60" ht="12.75" hidden="1" customHeight="1" outlineLevel="2" x14ac:dyDescent="0.2">
      <c r="A108" s="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N108" s="135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Z108" s="135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L108" s="135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X108" s="135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</row>
    <row r="109" spans="1:60" ht="12.75" hidden="1" customHeight="1" outlineLevel="2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N109" s="135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Z109" s="135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L109" s="135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X109" s="135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</row>
    <row r="110" spans="1:60" ht="12.75" hidden="1" customHeight="1" outlineLevel="2" x14ac:dyDescent="0.2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N110" s="135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Z110" s="135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L110" s="135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X110" s="135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</row>
    <row r="111" spans="1:60" ht="12.75" hidden="1" customHeight="1" outlineLevel="2" x14ac:dyDescent="0.2">
      <c r="A111" s="245" t="str">
        <f>A61</f>
        <v>FuE-Kategorie</v>
      </c>
      <c r="B111" s="49" t="str">
        <f>B61</f>
        <v>Personal</v>
      </c>
      <c r="C111" s="239" t="str">
        <f>C61</f>
        <v xml:space="preserve">Ausgabengruppe </v>
      </c>
      <c r="D111" s="239"/>
      <c r="E111" s="239"/>
      <c r="F111" s="239"/>
      <c r="G111" s="239"/>
      <c r="H111" s="239"/>
      <c r="I111" s="239"/>
      <c r="J111" s="239"/>
      <c r="K111" s="239"/>
      <c r="L111" s="239"/>
      <c r="N111" s="135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Z111" s="135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L111" s="135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X111" s="135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</row>
    <row r="112" spans="1:60" ht="12.75" hidden="1" customHeight="1" outlineLevel="2" x14ac:dyDescent="0.2">
      <c r="A112" s="246"/>
      <c r="B112" s="15" t="str">
        <f t="shared" ref="B112:L118" si="17">B62</f>
        <v/>
      </c>
      <c r="C112" s="15" t="str">
        <f t="shared" si="17"/>
        <v/>
      </c>
      <c r="D112" s="15" t="str">
        <f t="shared" si="17"/>
        <v/>
      </c>
      <c r="E112" s="15" t="str">
        <f t="shared" si="17"/>
        <v/>
      </c>
      <c r="F112" s="15" t="str">
        <f t="shared" si="17"/>
        <v/>
      </c>
      <c r="G112" s="15" t="str">
        <f t="shared" si="17"/>
        <v/>
      </c>
      <c r="H112" s="15" t="str">
        <f t="shared" si="17"/>
        <v/>
      </c>
      <c r="I112" s="15" t="str">
        <f t="shared" si="17"/>
        <v/>
      </c>
      <c r="J112" s="15" t="str">
        <f t="shared" si="17"/>
        <v/>
      </c>
      <c r="K112" s="15" t="str">
        <f t="shared" si="17"/>
        <v/>
      </c>
      <c r="L112" s="15" t="str">
        <f t="shared" si="17"/>
        <v/>
      </c>
      <c r="N112" s="135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Z112" s="135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L112" s="135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X112" s="135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</row>
    <row r="113" spans="1:60" ht="12.75" hidden="1" customHeight="1" outlineLevel="2" x14ac:dyDescent="0.2">
      <c r="A113" s="246"/>
      <c r="B113" s="26" t="str">
        <f t="shared" si="17"/>
        <v>Stunden</v>
      </c>
      <c r="C113" s="26" t="str">
        <f t="shared" si="17"/>
        <v/>
      </c>
      <c r="D113" s="26" t="str">
        <f t="shared" si="17"/>
        <v>Personal</v>
      </c>
      <c r="E113" s="26" t="str">
        <f t="shared" si="17"/>
        <v>Gemein-</v>
      </c>
      <c r="F113" s="26" t="str">
        <f t="shared" si="17"/>
        <v/>
      </c>
      <c r="G113" s="26" t="str">
        <f t="shared" si="17"/>
        <v/>
      </c>
      <c r="H113" s="26" t="str">
        <f t="shared" si="17"/>
        <v/>
      </c>
      <c r="I113" s="26" t="str">
        <f t="shared" si="17"/>
        <v/>
      </c>
      <c r="J113" s="26" t="str">
        <f t="shared" si="17"/>
        <v/>
      </c>
      <c r="K113" s="26" t="str">
        <f t="shared" si="17"/>
        <v/>
      </c>
      <c r="L113" s="26" t="str">
        <f t="shared" si="17"/>
        <v>externe</v>
      </c>
      <c r="N113" s="135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Z113" s="135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L113" s="135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X113" s="135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</row>
    <row r="114" spans="1:60" ht="12.75" hidden="1" customHeight="1" outlineLevel="2" x14ac:dyDescent="0.2">
      <c r="A114" s="246"/>
      <c r="B114" s="26" t="str">
        <f t="shared" si="17"/>
        <v>Gesamt</v>
      </c>
      <c r="C114" s="26" t="str">
        <f t="shared" si="17"/>
        <v/>
      </c>
      <c r="D114" s="26" t="str">
        <f t="shared" si="17"/>
        <v>Sp. 5x6</v>
      </c>
      <c r="E114" s="26" t="str">
        <f t="shared" si="17"/>
        <v>kosten</v>
      </c>
      <c r="F114" s="26" t="str">
        <f t="shared" si="17"/>
        <v/>
      </c>
      <c r="G114" s="26" t="str">
        <f t="shared" si="17"/>
        <v/>
      </c>
      <c r="H114" s="26" t="str">
        <f t="shared" si="17"/>
        <v/>
      </c>
      <c r="I114" s="26" t="str">
        <f t="shared" si="17"/>
        <v/>
      </c>
      <c r="J114" s="26" t="str">
        <f t="shared" si="17"/>
        <v/>
      </c>
      <c r="K114" s="26" t="str">
        <f t="shared" si="17"/>
        <v/>
      </c>
      <c r="L114" s="26" t="str">
        <f t="shared" si="17"/>
        <v>Studien-</v>
      </c>
      <c r="N114" s="135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Z114" s="135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L114" s="135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X114" s="135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</row>
    <row r="115" spans="1:60" ht="12.75" hidden="1" customHeight="1" outlineLevel="2" x14ac:dyDescent="0.2">
      <c r="A115" s="246"/>
      <c r="B115" s="26" t="str">
        <f t="shared" si="17"/>
        <v/>
      </c>
      <c r="C115" s="26" t="str">
        <f t="shared" si="17"/>
        <v/>
      </c>
      <c r="D115" s="26" t="str">
        <f t="shared" si="17"/>
        <v/>
      </c>
      <c r="E115" s="26" t="str">
        <f t="shared" si="17"/>
        <v/>
      </c>
      <c r="F115" s="26" t="str">
        <f t="shared" si="17"/>
        <v/>
      </c>
      <c r="G115" s="26" t="str">
        <f t="shared" si="17"/>
        <v/>
      </c>
      <c r="H115" s="26" t="str">
        <f t="shared" si="17"/>
        <v/>
      </c>
      <c r="I115" s="26" t="str">
        <f t="shared" si="17"/>
        <v/>
      </c>
      <c r="J115" s="26" t="str">
        <f t="shared" si="17"/>
        <v/>
      </c>
      <c r="K115" s="26" t="str">
        <f t="shared" si="17"/>
        <v/>
      </c>
      <c r="L115" s="26" t="str">
        <f t="shared" si="17"/>
        <v>kosten</v>
      </c>
      <c r="N115" s="135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Z115" s="135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L115" s="135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X115" s="135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</row>
    <row r="116" spans="1:60" ht="12.75" hidden="1" customHeight="1" outlineLevel="2" x14ac:dyDescent="0.2">
      <c r="A116" s="246"/>
      <c r="B116" s="26" t="str">
        <f t="shared" si="17"/>
        <v/>
      </c>
      <c r="C116" s="26" t="str">
        <f t="shared" si="17"/>
        <v/>
      </c>
      <c r="D116" s="26" t="str">
        <f t="shared" si="17"/>
        <v/>
      </c>
      <c r="E116" s="26" t="str">
        <f t="shared" si="17"/>
        <v/>
      </c>
      <c r="F116" s="26" t="str">
        <f t="shared" si="17"/>
        <v/>
      </c>
      <c r="G116" s="26" t="str">
        <f t="shared" si="17"/>
        <v/>
      </c>
      <c r="H116" s="26" t="str">
        <f t="shared" si="17"/>
        <v/>
      </c>
      <c r="I116" s="26" t="str">
        <f t="shared" si="17"/>
        <v/>
      </c>
      <c r="J116" s="26" t="str">
        <f t="shared" si="17"/>
        <v/>
      </c>
      <c r="K116" s="26" t="str">
        <f t="shared" si="17"/>
        <v/>
      </c>
      <c r="L116" s="26" t="str">
        <f t="shared" si="17"/>
        <v>(lt. Spalte 3)</v>
      </c>
      <c r="N116" s="135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Z116" s="135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L116" s="135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X116" s="135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</row>
    <row r="117" spans="1:60" ht="12.75" hidden="1" customHeight="1" outlineLevel="2" x14ac:dyDescent="0.2">
      <c r="A117" s="246"/>
      <c r="B117" s="26" t="str">
        <f t="shared" si="17"/>
        <v/>
      </c>
      <c r="C117" s="26" t="str">
        <f t="shared" si="17"/>
        <v/>
      </c>
      <c r="D117" s="26" t="str">
        <f t="shared" si="17"/>
        <v/>
      </c>
      <c r="E117" s="26" t="str">
        <f t="shared" si="17"/>
        <v/>
      </c>
      <c r="F117" s="26" t="str">
        <f t="shared" si="17"/>
        <v/>
      </c>
      <c r="G117" s="26" t="str">
        <f t="shared" si="17"/>
        <v/>
      </c>
      <c r="H117" s="26" t="str">
        <f t="shared" si="17"/>
        <v/>
      </c>
      <c r="I117" s="26" t="str">
        <f t="shared" si="17"/>
        <v/>
      </c>
      <c r="J117" s="26" t="str">
        <f t="shared" si="17"/>
        <v/>
      </c>
      <c r="K117" s="26" t="str">
        <f t="shared" si="17"/>
        <v/>
      </c>
      <c r="L117" s="26" t="str">
        <f t="shared" si="17"/>
        <v/>
      </c>
      <c r="N117" s="135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Z117" s="135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L117" s="135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X117" s="135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</row>
    <row r="118" spans="1:60" ht="12.75" hidden="1" customHeight="1" outlineLevel="2" x14ac:dyDescent="0.2">
      <c r="A118" s="247"/>
      <c r="B118" s="27" t="str">
        <f>B68</f>
        <v/>
      </c>
      <c r="C118" s="27" t="str">
        <f t="shared" si="17"/>
        <v>€</v>
      </c>
      <c r="D118" s="27" t="str">
        <f t="shared" si="17"/>
        <v>€</v>
      </c>
      <c r="E118" s="27" t="str">
        <f t="shared" si="17"/>
        <v>€</v>
      </c>
      <c r="F118" s="27" t="str">
        <f t="shared" si="17"/>
        <v>€</v>
      </c>
      <c r="G118" s="27" t="str">
        <f t="shared" si="17"/>
        <v>€</v>
      </c>
      <c r="H118" s="27" t="str">
        <f t="shared" si="17"/>
        <v>€</v>
      </c>
      <c r="I118" s="27" t="str">
        <f t="shared" si="17"/>
        <v>€</v>
      </c>
      <c r="J118" s="27" t="str">
        <f t="shared" si="17"/>
        <v>€</v>
      </c>
      <c r="K118" s="27" t="str">
        <f t="shared" si="17"/>
        <v>€</v>
      </c>
      <c r="L118" s="27" t="str">
        <f t="shared" si="17"/>
        <v>€</v>
      </c>
      <c r="N118" s="135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Z118" s="135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L118" s="135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X118" s="135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</row>
    <row r="119" spans="1:60" ht="12.75" hidden="1" customHeight="1" outlineLevel="2" collapsed="1" x14ac:dyDescent="0.2">
      <c r="A119" s="18" t="str">
        <f>A69</f>
        <v/>
      </c>
      <c r="B119" s="18">
        <f t="shared" ref="B119:L119" si="18">B69</f>
        <v>5</v>
      </c>
      <c r="C119" s="18" t="str">
        <f t="shared" si="18"/>
        <v/>
      </c>
      <c r="D119" s="18">
        <f t="shared" si="18"/>
        <v>7</v>
      </c>
      <c r="E119" s="18" t="str">
        <f t="shared" si="18"/>
        <v/>
      </c>
      <c r="F119" s="18" t="str">
        <f t="shared" si="18"/>
        <v/>
      </c>
      <c r="G119" s="18" t="str">
        <f t="shared" si="18"/>
        <v/>
      </c>
      <c r="H119" s="18" t="str">
        <f t="shared" si="18"/>
        <v/>
      </c>
      <c r="I119" s="18" t="str">
        <f t="shared" si="18"/>
        <v/>
      </c>
      <c r="J119" s="18" t="str">
        <f t="shared" si="18"/>
        <v/>
      </c>
      <c r="K119" s="18" t="str">
        <f t="shared" si="18"/>
        <v/>
      </c>
      <c r="L119" s="18">
        <f t="shared" si="18"/>
        <v>8</v>
      </c>
      <c r="N119" s="135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Z119" s="135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L119" s="135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X119" s="135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</row>
    <row r="120" spans="1:60" s="22" customFormat="1" ht="12.75" hidden="1" customHeight="1" outlineLevel="3" x14ac:dyDescent="0.2">
      <c r="A120" s="78" t="str">
        <f>'Anlage 4'!D120</f>
        <v>O</v>
      </c>
      <c r="B120" s="38">
        <f>IF($A120=$D$5,'Anlage 4'!H120,0)</f>
        <v>0</v>
      </c>
      <c r="C120" s="38">
        <f>IF($A120=$D$5,'Anlage 4'!K120,0)</f>
        <v>0</v>
      </c>
      <c r="D120" s="38">
        <f>IF($A120=$D$5,'Anlage 4'!L120,0)</f>
        <v>0</v>
      </c>
      <c r="E120" s="38">
        <f>IF($A120=$D$5,'Anlage 4'!M120,0)</f>
        <v>0</v>
      </c>
      <c r="F120" s="38">
        <f>IF($A120=$D$5,'Anlage 4'!N120,0)</f>
        <v>0</v>
      </c>
      <c r="G120" s="38">
        <f>IF($A120=$D$5,'Anlage 4'!O120,0)</f>
        <v>0</v>
      </c>
      <c r="H120" s="38">
        <f>IF($A120=$D$5,'Anlage 4'!P120,0)</f>
        <v>0</v>
      </c>
      <c r="I120" s="38">
        <f>IF($A120=$D$5,'Anlage 4'!Q120,0)</f>
        <v>0</v>
      </c>
      <c r="J120" s="38">
        <f>IF($A120=$D$5,'Anlage 4'!R120,0)</f>
        <v>0</v>
      </c>
      <c r="K120" s="38">
        <f>IF($A120=$D$5,'Anlage 4'!S120,0)</f>
        <v>0</v>
      </c>
      <c r="L120" s="38">
        <f>IF($A120=$D$5,'Anlage 4'!T120,0)</f>
        <v>0</v>
      </c>
      <c r="N120" s="137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Z120" s="137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L120" s="137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X120" s="137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</row>
    <row r="121" spans="1:60" ht="12.75" hidden="1" customHeight="1" outlineLevel="3" x14ac:dyDescent="0.2">
      <c r="A121" s="79" t="str">
        <f>'Anlage 4'!D121</f>
        <v>O</v>
      </c>
      <c r="B121" s="38" t="str">
        <f>IF($A121=$D$5,IF('Anlage 4'!E121="Übertrag",'Anlage 4'!E121,'Anlage 4'!H121),0)</f>
        <v>Übertrag</v>
      </c>
      <c r="C121" s="38">
        <f>IF($A121=$D$5,IF($B121="Übertrag",0,'Anlage 4'!K121),0)</f>
        <v>0</v>
      </c>
      <c r="D121" s="38">
        <f>IF($A121=$D$5,IF($B121="Übertrag",0,'Anlage 4'!L121),0)</f>
        <v>0</v>
      </c>
      <c r="E121" s="38">
        <f>IF($A121=$D$5,IF($B121="Übertrag",0,'Anlage 4'!M121),0)</f>
        <v>0</v>
      </c>
      <c r="F121" s="38">
        <f>IF($A121=$D$5,IF($B121="Übertrag",0,'Anlage 4'!N121),0)</f>
        <v>0</v>
      </c>
      <c r="G121" s="38">
        <f>IF($A121=$D$5,IF($B121="Übertrag",0,'Anlage 4'!O121),0)</f>
        <v>0</v>
      </c>
      <c r="H121" s="38">
        <f>IF($A121=$D$5,IF($B121="Übertrag",0,'Anlage 4'!P121),0)</f>
        <v>0</v>
      </c>
      <c r="I121" s="38">
        <f>IF($A121=$D$5,IF($B121="Übertrag",0,'Anlage 4'!Q121),0)</f>
        <v>0</v>
      </c>
      <c r="J121" s="38">
        <f>IF($A121=$D$5,IF($B121="Übertrag",0,'Anlage 4'!R121),0)</f>
        <v>0</v>
      </c>
      <c r="K121" s="38">
        <f>IF($A121=$D$5,IF($B121="Übertrag",0,'Anlage 4'!S121),0)</f>
        <v>0</v>
      </c>
      <c r="L121" s="38">
        <f>IF($A121=$D$5,IF($B121="Übertrag",0,'Anlage 4'!T121),0)</f>
        <v>0</v>
      </c>
      <c r="N121" s="135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Z121" s="135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L121" s="135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X121" s="135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</row>
    <row r="122" spans="1:60" ht="12.75" hidden="1" customHeight="1" outlineLevel="3" x14ac:dyDescent="0.2">
      <c r="A122" s="79" t="str">
        <f>'Anlage 4'!D122</f>
        <v>O</v>
      </c>
      <c r="B122" s="38">
        <f>IF($A122=$D$5,'Anlage 4'!H122,0)</f>
        <v>0</v>
      </c>
      <c r="C122" s="38">
        <f>IF($A122=$D$5,'Anlage 4'!K122,0)</f>
        <v>0</v>
      </c>
      <c r="D122" s="38">
        <f>IF($A122=$D$5,'Anlage 4'!L122,0)</f>
        <v>0</v>
      </c>
      <c r="E122" s="38">
        <f>IF($A122=$D$5,'Anlage 4'!M122,0)</f>
        <v>0</v>
      </c>
      <c r="F122" s="38">
        <f>IF($A122=$D$5,'Anlage 4'!N122,0)</f>
        <v>0</v>
      </c>
      <c r="G122" s="38">
        <f>IF($A122=$D$5,'Anlage 4'!O122,0)</f>
        <v>0</v>
      </c>
      <c r="H122" s="38">
        <f>IF($A122=$D$5,'Anlage 4'!P122,0)</f>
        <v>0</v>
      </c>
      <c r="I122" s="38">
        <f>IF($A122=$D$5,'Anlage 4'!Q122,0)</f>
        <v>0</v>
      </c>
      <c r="J122" s="38">
        <f>IF($A122=$D$5,'Anlage 4'!R122,0)</f>
        <v>0</v>
      </c>
      <c r="K122" s="38">
        <f>IF($A122=$D$5,'Anlage 4'!S122,0)</f>
        <v>0</v>
      </c>
      <c r="L122" s="38">
        <f>IF($A122=$D$5,'Anlage 4'!T122,0)</f>
        <v>0</v>
      </c>
      <c r="N122" s="135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Z122" s="135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L122" s="135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X122" s="135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</row>
    <row r="123" spans="1:60" ht="12.75" hidden="1" customHeight="1" outlineLevel="3" x14ac:dyDescent="0.2">
      <c r="A123" s="79" t="str">
        <f>'Anlage 4'!D123</f>
        <v>O</v>
      </c>
      <c r="B123" s="38">
        <f>IF($A123=$D$5,'Anlage 4'!H123,0)</f>
        <v>0</v>
      </c>
      <c r="C123" s="38">
        <f>IF($A123=$D$5,'Anlage 4'!K123,0)</f>
        <v>0</v>
      </c>
      <c r="D123" s="38">
        <f>IF($A123=$D$5,'Anlage 4'!L123,0)</f>
        <v>0</v>
      </c>
      <c r="E123" s="38">
        <f>IF($A123=$D$5,'Anlage 4'!M123,0)</f>
        <v>0</v>
      </c>
      <c r="F123" s="38">
        <f>IF($A123=$D$5,'Anlage 4'!N123,0)</f>
        <v>0</v>
      </c>
      <c r="G123" s="38">
        <f>IF($A123=$D$5,'Anlage 4'!O123,0)</f>
        <v>0</v>
      </c>
      <c r="H123" s="38">
        <f>IF($A123=$D$5,'Anlage 4'!P123,0)</f>
        <v>0</v>
      </c>
      <c r="I123" s="38">
        <f>IF($A123=$D$5,'Anlage 4'!Q123,0)</f>
        <v>0</v>
      </c>
      <c r="J123" s="38">
        <f>IF($A123=$D$5,'Anlage 4'!R123,0)</f>
        <v>0</v>
      </c>
      <c r="K123" s="38">
        <f>IF($A123=$D$5,'Anlage 4'!S123,0)</f>
        <v>0</v>
      </c>
      <c r="L123" s="38">
        <f>IF($A123=$D$5,'Anlage 4'!T123,0)</f>
        <v>0</v>
      </c>
      <c r="N123" s="135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Z123" s="135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L123" s="135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X123" s="135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</row>
    <row r="124" spans="1:60" ht="12.75" hidden="1" customHeight="1" outlineLevel="3" x14ac:dyDescent="0.2">
      <c r="A124" s="79" t="str">
        <f>'Anlage 4'!D124</f>
        <v>O</v>
      </c>
      <c r="B124" s="38">
        <f>IF($A124=$D$5,'Anlage 4'!H124,0)</f>
        <v>0</v>
      </c>
      <c r="C124" s="38">
        <f>IF($A124=$D$5,'Anlage 4'!K124,0)</f>
        <v>0</v>
      </c>
      <c r="D124" s="38">
        <f>IF($A124=$D$5,'Anlage 4'!L124,0)</f>
        <v>0</v>
      </c>
      <c r="E124" s="38">
        <f>IF($A124=$D$5,'Anlage 4'!M124,0)</f>
        <v>0</v>
      </c>
      <c r="F124" s="38">
        <f>IF($A124=$D$5,'Anlage 4'!N124,0)</f>
        <v>0</v>
      </c>
      <c r="G124" s="38">
        <f>IF($A124=$D$5,'Anlage 4'!O124,0)</f>
        <v>0</v>
      </c>
      <c r="H124" s="38">
        <f>IF($A124=$D$5,'Anlage 4'!P124,0)</f>
        <v>0</v>
      </c>
      <c r="I124" s="38">
        <f>IF($A124=$D$5,'Anlage 4'!Q124,0)</f>
        <v>0</v>
      </c>
      <c r="J124" s="38">
        <f>IF($A124=$D$5,'Anlage 4'!R124,0)</f>
        <v>0</v>
      </c>
      <c r="K124" s="38">
        <f>IF($A124=$D$5,'Anlage 4'!S124,0)</f>
        <v>0</v>
      </c>
      <c r="L124" s="38">
        <f>IF($A124=$D$5,'Anlage 4'!T124,0)</f>
        <v>0</v>
      </c>
      <c r="N124" s="135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Z124" s="135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L124" s="135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X124" s="135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</row>
    <row r="125" spans="1:60" ht="12.75" hidden="1" customHeight="1" outlineLevel="3" x14ac:dyDescent="0.2">
      <c r="A125" s="79" t="str">
        <f>'Anlage 4'!D125</f>
        <v>O</v>
      </c>
      <c r="B125" s="38">
        <f>IF($A125=$D$5,'Anlage 4'!H125,0)</f>
        <v>0</v>
      </c>
      <c r="C125" s="38">
        <f>IF($A125=$D$5,'Anlage 4'!K125,0)</f>
        <v>0</v>
      </c>
      <c r="D125" s="38">
        <f>IF($A125=$D$5,'Anlage 4'!L125,0)</f>
        <v>0</v>
      </c>
      <c r="E125" s="38">
        <f>IF($A125=$D$5,'Anlage 4'!M125,0)</f>
        <v>0</v>
      </c>
      <c r="F125" s="38">
        <f>IF($A125=$D$5,'Anlage 4'!N125,0)</f>
        <v>0</v>
      </c>
      <c r="G125" s="38">
        <f>IF($A125=$D$5,'Anlage 4'!O125,0)</f>
        <v>0</v>
      </c>
      <c r="H125" s="38">
        <f>IF($A125=$D$5,'Anlage 4'!P125,0)</f>
        <v>0</v>
      </c>
      <c r="I125" s="38">
        <f>IF($A125=$D$5,'Anlage 4'!Q125,0)</f>
        <v>0</v>
      </c>
      <c r="J125" s="38">
        <f>IF($A125=$D$5,'Anlage 4'!R125,0)</f>
        <v>0</v>
      </c>
      <c r="K125" s="38">
        <f>IF($A125=$D$5,'Anlage 4'!S125,0)</f>
        <v>0</v>
      </c>
      <c r="L125" s="38">
        <f>IF($A125=$D$5,'Anlage 4'!T125,0)</f>
        <v>0</v>
      </c>
      <c r="N125" s="135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Z125" s="135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L125" s="135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X125" s="135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</row>
    <row r="126" spans="1:60" ht="12.75" hidden="1" customHeight="1" outlineLevel="3" x14ac:dyDescent="0.2">
      <c r="A126" s="79" t="str">
        <f>'Anlage 4'!D126</f>
        <v>O</v>
      </c>
      <c r="B126" s="38">
        <f>IF($A126=$D$5,'Anlage 4'!H126,0)</f>
        <v>0</v>
      </c>
      <c r="C126" s="38">
        <f>IF($A126=$D$5,'Anlage 4'!K126,0)</f>
        <v>0</v>
      </c>
      <c r="D126" s="38">
        <f>IF($A126=$D$5,'Anlage 4'!L126,0)</f>
        <v>0</v>
      </c>
      <c r="E126" s="38">
        <f>IF($A126=$D$5,'Anlage 4'!M126,0)</f>
        <v>0</v>
      </c>
      <c r="F126" s="38">
        <f>IF($A126=$D$5,'Anlage 4'!N126,0)</f>
        <v>0</v>
      </c>
      <c r="G126" s="38">
        <f>IF($A126=$D$5,'Anlage 4'!O126,0)</f>
        <v>0</v>
      </c>
      <c r="H126" s="38">
        <f>IF($A126=$D$5,'Anlage 4'!P126,0)</f>
        <v>0</v>
      </c>
      <c r="I126" s="38">
        <f>IF($A126=$D$5,'Anlage 4'!Q126,0)</f>
        <v>0</v>
      </c>
      <c r="J126" s="38">
        <f>IF($A126=$D$5,'Anlage 4'!R126,0)</f>
        <v>0</v>
      </c>
      <c r="K126" s="38">
        <f>IF($A126=$D$5,'Anlage 4'!S126,0)</f>
        <v>0</v>
      </c>
      <c r="L126" s="38">
        <f>IF($A126=$D$5,'Anlage 4'!T126,0)</f>
        <v>0</v>
      </c>
      <c r="N126" s="135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Z126" s="135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L126" s="135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X126" s="135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</row>
    <row r="127" spans="1:60" ht="12.75" hidden="1" customHeight="1" outlineLevel="3" x14ac:dyDescent="0.2">
      <c r="A127" s="79" t="str">
        <f>'Anlage 4'!D127</f>
        <v>O</v>
      </c>
      <c r="B127" s="38">
        <f>IF($A127=$D$5,'Anlage 4'!H127,0)</f>
        <v>0</v>
      </c>
      <c r="C127" s="38">
        <f>IF($A127=$D$5,'Anlage 4'!K127,0)</f>
        <v>0</v>
      </c>
      <c r="D127" s="38">
        <f>IF($A127=$D$5,'Anlage 4'!L127,0)</f>
        <v>0</v>
      </c>
      <c r="E127" s="38">
        <f>IF($A127=$D$5,'Anlage 4'!M127,0)</f>
        <v>0</v>
      </c>
      <c r="F127" s="38">
        <f>IF($A127=$D$5,'Anlage 4'!N127,0)</f>
        <v>0</v>
      </c>
      <c r="G127" s="38">
        <f>IF($A127=$D$5,'Anlage 4'!O127,0)</f>
        <v>0</v>
      </c>
      <c r="H127" s="38">
        <f>IF($A127=$D$5,'Anlage 4'!P127,0)</f>
        <v>0</v>
      </c>
      <c r="I127" s="38">
        <f>IF($A127=$D$5,'Anlage 4'!Q127,0)</f>
        <v>0</v>
      </c>
      <c r="J127" s="38">
        <f>IF($A127=$D$5,'Anlage 4'!R127,0)</f>
        <v>0</v>
      </c>
      <c r="K127" s="38">
        <f>IF($A127=$D$5,'Anlage 4'!S127,0)</f>
        <v>0</v>
      </c>
      <c r="L127" s="38">
        <f>IF($A127=$D$5,'Anlage 4'!T127,0)</f>
        <v>0</v>
      </c>
      <c r="N127" s="135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Z127" s="135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L127" s="135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X127" s="135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</row>
    <row r="128" spans="1:60" ht="12.75" hidden="1" customHeight="1" outlineLevel="3" x14ac:dyDescent="0.2">
      <c r="A128" s="79" t="str">
        <f>'Anlage 4'!D128</f>
        <v>O</v>
      </c>
      <c r="B128" s="38">
        <f>IF($A128=$D$5,'Anlage 4'!H128,0)</f>
        <v>0</v>
      </c>
      <c r="C128" s="38">
        <f>IF($A128=$D$5,'Anlage 4'!K128,0)</f>
        <v>0</v>
      </c>
      <c r="D128" s="38">
        <f>IF($A128=$D$5,'Anlage 4'!L128,0)</f>
        <v>0</v>
      </c>
      <c r="E128" s="38">
        <f>IF($A128=$D$5,'Anlage 4'!M128,0)</f>
        <v>0</v>
      </c>
      <c r="F128" s="38">
        <f>IF($A128=$D$5,'Anlage 4'!N128,0)</f>
        <v>0</v>
      </c>
      <c r="G128" s="38">
        <f>IF($A128=$D$5,'Anlage 4'!O128,0)</f>
        <v>0</v>
      </c>
      <c r="H128" s="38">
        <f>IF($A128=$D$5,'Anlage 4'!P128,0)</f>
        <v>0</v>
      </c>
      <c r="I128" s="38">
        <f>IF($A128=$D$5,'Anlage 4'!Q128,0)</f>
        <v>0</v>
      </c>
      <c r="J128" s="38">
        <f>IF($A128=$D$5,'Anlage 4'!R128,0)</f>
        <v>0</v>
      </c>
      <c r="K128" s="38">
        <f>IF($A128=$D$5,'Anlage 4'!S128,0)</f>
        <v>0</v>
      </c>
      <c r="L128" s="38">
        <f>IF($A128=$D$5,'Anlage 4'!T128,0)</f>
        <v>0</v>
      </c>
      <c r="N128" s="135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Z128" s="135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L128" s="135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X128" s="135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</row>
    <row r="129" spans="1:60" ht="12.75" hidden="1" customHeight="1" outlineLevel="3" x14ac:dyDescent="0.2">
      <c r="A129" s="79" t="str">
        <f>'Anlage 4'!D129</f>
        <v>O</v>
      </c>
      <c r="B129" s="38">
        <f>IF($A129=$D$5,'Anlage 4'!H129,0)</f>
        <v>0</v>
      </c>
      <c r="C129" s="38">
        <f>IF($A129=$D$5,'Anlage 4'!K129,0)</f>
        <v>0</v>
      </c>
      <c r="D129" s="38">
        <f>IF($A129=$D$5,'Anlage 4'!L129,0)</f>
        <v>0</v>
      </c>
      <c r="E129" s="38">
        <f>IF($A129=$D$5,'Anlage 4'!M129,0)</f>
        <v>0</v>
      </c>
      <c r="F129" s="38">
        <f>IF($A129=$D$5,'Anlage 4'!N129,0)</f>
        <v>0</v>
      </c>
      <c r="G129" s="38">
        <f>IF($A129=$D$5,'Anlage 4'!O129,0)</f>
        <v>0</v>
      </c>
      <c r="H129" s="38">
        <f>IF($A129=$D$5,'Anlage 4'!P129,0)</f>
        <v>0</v>
      </c>
      <c r="I129" s="38">
        <f>IF($A129=$D$5,'Anlage 4'!Q129,0)</f>
        <v>0</v>
      </c>
      <c r="J129" s="38">
        <f>IF($A129=$D$5,'Anlage 4'!R129,0)</f>
        <v>0</v>
      </c>
      <c r="K129" s="38">
        <f>IF($A129=$D$5,'Anlage 4'!S129,0)</f>
        <v>0</v>
      </c>
      <c r="L129" s="38">
        <f>IF($A129=$D$5,'Anlage 4'!T129,0)</f>
        <v>0</v>
      </c>
      <c r="N129" s="135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Z129" s="135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L129" s="135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X129" s="135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</row>
    <row r="130" spans="1:60" ht="12.75" hidden="1" customHeight="1" outlineLevel="3" x14ac:dyDescent="0.2">
      <c r="A130" s="79" t="str">
        <f>'Anlage 4'!D130</f>
        <v>O</v>
      </c>
      <c r="B130" s="38">
        <f>IF($A130=$D$5,'Anlage 4'!H130,0)</f>
        <v>0</v>
      </c>
      <c r="C130" s="38">
        <f>IF($A130=$D$5,'Anlage 4'!K130,0)</f>
        <v>0</v>
      </c>
      <c r="D130" s="38">
        <f>IF($A130=$D$5,'Anlage 4'!L130,0)</f>
        <v>0</v>
      </c>
      <c r="E130" s="38">
        <f>IF($A130=$D$5,'Anlage 4'!M130,0)</f>
        <v>0</v>
      </c>
      <c r="F130" s="38">
        <f>IF($A130=$D$5,'Anlage 4'!N130,0)</f>
        <v>0</v>
      </c>
      <c r="G130" s="38">
        <f>IF($A130=$D$5,'Anlage 4'!O130,0)</f>
        <v>0</v>
      </c>
      <c r="H130" s="38">
        <f>IF($A130=$D$5,'Anlage 4'!P130,0)</f>
        <v>0</v>
      </c>
      <c r="I130" s="38">
        <f>IF($A130=$D$5,'Anlage 4'!Q130,0)</f>
        <v>0</v>
      </c>
      <c r="J130" s="38">
        <f>IF($A130=$D$5,'Anlage 4'!R130,0)</f>
        <v>0</v>
      </c>
      <c r="K130" s="38">
        <f>IF($A130=$D$5,'Anlage 4'!S130,0)</f>
        <v>0</v>
      </c>
      <c r="L130" s="38">
        <f>IF($A130=$D$5,'Anlage 4'!T130,0)</f>
        <v>0</v>
      </c>
      <c r="N130" s="135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Z130" s="135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L130" s="135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X130" s="135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</row>
    <row r="131" spans="1:60" ht="12.75" hidden="1" customHeight="1" outlineLevel="3" x14ac:dyDescent="0.2">
      <c r="A131" s="79" t="str">
        <f>'Anlage 4'!D131</f>
        <v>O</v>
      </c>
      <c r="B131" s="38">
        <f>IF($A131=$D$5,'Anlage 4'!H131,0)</f>
        <v>0</v>
      </c>
      <c r="C131" s="38">
        <f>IF($A131=$D$5,'Anlage 4'!K131,0)</f>
        <v>0</v>
      </c>
      <c r="D131" s="38">
        <f>IF($A131=$D$5,'Anlage 4'!L131,0)</f>
        <v>0</v>
      </c>
      <c r="E131" s="38">
        <f>IF($A131=$D$5,'Anlage 4'!M131,0)</f>
        <v>0</v>
      </c>
      <c r="F131" s="38">
        <f>IF($A131=$D$5,'Anlage 4'!N131,0)</f>
        <v>0</v>
      </c>
      <c r="G131" s="38">
        <f>IF($A131=$D$5,'Anlage 4'!O131,0)</f>
        <v>0</v>
      </c>
      <c r="H131" s="38">
        <f>IF($A131=$D$5,'Anlage 4'!P131,0)</f>
        <v>0</v>
      </c>
      <c r="I131" s="38">
        <f>IF($A131=$D$5,'Anlage 4'!Q131,0)</f>
        <v>0</v>
      </c>
      <c r="J131" s="38">
        <f>IF($A131=$D$5,'Anlage 4'!R131,0)</f>
        <v>0</v>
      </c>
      <c r="K131" s="38">
        <f>IF($A131=$D$5,'Anlage 4'!S131,0)</f>
        <v>0</v>
      </c>
      <c r="L131" s="38">
        <f>IF($A131=$D$5,'Anlage 4'!T131,0)</f>
        <v>0</v>
      </c>
      <c r="N131" s="135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Z131" s="135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L131" s="135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X131" s="135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</row>
    <row r="132" spans="1:60" ht="12.75" hidden="1" customHeight="1" outlineLevel="3" x14ac:dyDescent="0.2">
      <c r="A132" s="79" t="str">
        <f>'Anlage 4'!D132</f>
        <v>O</v>
      </c>
      <c r="B132" s="38">
        <f>IF($A132=$D$5,'Anlage 4'!H132,0)</f>
        <v>0</v>
      </c>
      <c r="C132" s="38">
        <f>IF($A132=$D$5,'Anlage 4'!K132,0)</f>
        <v>0</v>
      </c>
      <c r="D132" s="38">
        <f>IF($A132=$D$5,'Anlage 4'!L132,0)</f>
        <v>0</v>
      </c>
      <c r="E132" s="38">
        <f>IF($A132=$D$5,'Anlage 4'!M132,0)</f>
        <v>0</v>
      </c>
      <c r="F132" s="38">
        <f>IF($A132=$D$5,'Anlage 4'!N132,0)</f>
        <v>0</v>
      </c>
      <c r="G132" s="38">
        <f>IF($A132=$D$5,'Anlage 4'!O132,0)</f>
        <v>0</v>
      </c>
      <c r="H132" s="38">
        <f>IF($A132=$D$5,'Anlage 4'!P132,0)</f>
        <v>0</v>
      </c>
      <c r="I132" s="38">
        <f>IF($A132=$D$5,'Anlage 4'!Q132,0)</f>
        <v>0</v>
      </c>
      <c r="J132" s="38">
        <f>IF($A132=$D$5,'Anlage 4'!R132,0)</f>
        <v>0</v>
      </c>
      <c r="K132" s="38">
        <f>IF($A132=$D$5,'Anlage 4'!S132,0)</f>
        <v>0</v>
      </c>
      <c r="L132" s="38">
        <f>IF($A132=$D$5,'Anlage 4'!T132,0)</f>
        <v>0</v>
      </c>
      <c r="N132" s="135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Z132" s="135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L132" s="135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X132" s="135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</row>
    <row r="133" spans="1:60" ht="12.75" hidden="1" customHeight="1" outlineLevel="3" x14ac:dyDescent="0.2">
      <c r="A133" s="79" t="str">
        <f>'Anlage 4'!D133</f>
        <v>O</v>
      </c>
      <c r="B133" s="38">
        <f>IF($A133=$D$5,'Anlage 4'!H133,0)</f>
        <v>0</v>
      </c>
      <c r="C133" s="38">
        <f>IF($A133=$D$5,'Anlage 4'!K133,0)</f>
        <v>0</v>
      </c>
      <c r="D133" s="38">
        <f>IF($A133=$D$5,'Anlage 4'!L133,0)</f>
        <v>0</v>
      </c>
      <c r="E133" s="38">
        <f>IF($A133=$D$5,'Anlage 4'!M133,0)</f>
        <v>0</v>
      </c>
      <c r="F133" s="38">
        <f>IF($A133=$D$5,'Anlage 4'!N133,0)</f>
        <v>0</v>
      </c>
      <c r="G133" s="38">
        <f>IF($A133=$D$5,'Anlage 4'!O133,0)</f>
        <v>0</v>
      </c>
      <c r="H133" s="38">
        <f>IF($A133=$D$5,'Anlage 4'!P133,0)</f>
        <v>0</v>
      </c>
      <c r="I133" s="38">
        <f>IF($A133=$D$5,'Anlage 4'!Q133,0)</f>
        <v>0</v>
      </c>
      <c r="J133" s="38">
        <f>IF($A133=$D$5,'Anlage 4'!R133,0)</f>
        <v>0</v>
      </c>
      <c r="K133" s="38">
        <f>IF($A133=$D$5,'Anlage 4'!S133,0)</f>
        <v>0</v>
      </c>
      <c r="L133" s="38">
        <f>IF($A133=$D$5,'Anlage 4'!T133,0)</f>
        <v>0</v>
      </c>
      <c r="N133" s="135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Z133" s="135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L133" s="135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X133" s="135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</row>
    <row r="134" spans="1:60" ht="12.75" hidden="1" customHeight="1" outlineLevel="3" x14ac:dyDescent="0.2">
      <c r="A134" s="79" t="str">
        <f>'Anlage 4'!D134</f>
        <v>O</v>
      </c>
      <c r="B134" s="38">
        <f>IF($A134=$D$5,'Anlage 4'!H134,0)</f>
        <v>0</v>
      </c>
      <c r="C134" s="38">
        <f>IF($A134=$D$5,'Anlage 4'!K134,0)</f>
        <v>0</v>
      </c>
      <c r="D134" s="38">
        <f>IF($A134=$D$5,'Anlage 4'!L134,0)</f>
        <v>0</v>
      </c>
      <c r="E134" s="38">
        <f>IF($A134=$D$5,'Anlage 4'!M134,0)</f>
        <v>0</v>
      </c>
      <c r="F134" s="38">
        <f>IF($A134=$D$5,'Anlage 4'!N134,0)</f>
        <v>0</v>
      </c>
      <c r="G134" s="38">
        <f>IF($A134=$D$5,'Anlage 4'!O134,0)</f>
        <v>0</v>
      </c>
      <c r="H134" s="38">
        <f>IF($A134=$D$5,'Anlage 4'!P134,0)</f>
        <v>0</v>
      </c>
      <c r="I134" s="38">
        <f>IF($A134=$D$5,'Anlage 4'!Q134,0)</f>
        <v>0</v>
      </c>
      <c r="J134" s="38">
        <f>IF($A134=$D$5,'Anlage 4'!R134,0)</f>
        <v>0</v>
      </c>
      <c r="K134" s="38">
        <f>IF($A134=$D$5,'Anlage 4'!S134,0)</f>
        <v>0</v>
      </c>
      <c r="L134" s="38">
        <f>IF($A134=$D$5,'Anlage 4'!T134,0)</f>
        <v>0</v>
      </c>
      <c r="N134" s="135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Z134" s="135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L134" s="135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X134" s="135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</row>
    <row r="135" spans="1:60" ht="12.75" hidden="1" customHeight="1" outlineLevel="3" x14ac:dyDescent="0.2">
      <c r="A135" s="79" t="str">
        <f>'Anlage 4'!D135</f>
        <v>O</v>
      </c>
      <c r="B135" s="38">
        <f>IF($A135=$D$5,'Anlage 4'!H135,0)</f>
        <v>0</v>
      </c>
      <c r="C135" s="38">
        <f>IF($A135=$D$5,'Anlage 4'!K135,0)</f>
        <v>0</v>
      </c>
      <c r="D135" s="38">
        <f>IF($A135=$D$5,'Anlage 4'!L135,0)</f>
        <v>0</v>
      </c>
      <c r="E135" s="38">
        <f>IF($A135=$D$5,'Anlage 4'!M135,0)</f>
        <v>0</v>
      </c>
      <c r="F135" s="38">
        <f>IF($A135=$D$5,'Anlage 4'!N135,0)</f>
        <v>0</v>
      </c>
      <c r="G135" s="38">
        <f>IF($A135=$D$5,'Anlage 4'!O135,0)</f>
        <v>0</v>
      </c>
      <c r="H135" s="38">
        <f>IF($A135=$D$5,'Anlage 4'!P135,0)</f>
        <v>0</v>
      </c>
      <c r="I135" s="38">
        <f>IF($A135=$D$5,'Anlage 4'!Q135,0)</f>
        <v>0</v>
      </c>
      <c r="J135" s="38">
        <f>IF($A135=$D$5,'Anlage 4'!R135,0)</f>
        <v>0</v>
      </c>
      <c r="K135" s="38">
        <f>IF($A135=$D$5,'Anlage 4'!S135,0)</f>
        <v>0</v>
      </c>
      <c r="L135" s="38">
        <f>IF($A135=$D$5,'Anlage 4'!T135,0)</f>
        <v>0</v>
      </c>
      <c r="N135" s="135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Z135" s="135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L135" s="135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X135" s="135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</row>
    <row r="136" spans="1:60" ht="12.75" hidden="1" customHeight="1" outlineLevel="3" x14ac:dyDescent="0.2">
      <c r="A136" s="79" t="str">
        <f>'Anlage 4'!D136</f>
        <v>O</v>
      </c>
      <c r="B136" s="38">
        <f>IF($A136=$D$5,'Anlage 4'!H136,0)</f>
        <v>0</v>
      </c>
      <c r="C136" s="38">
        <f>IF($A136=$D$5,'Anlage 4'!K136,0)</f>
        <v>0</v>
      </c>
      <c r="D136" s="38">
        <f>IF($A136=$D$5,'Anlage 4'!L136,0)</f>
        <v>0</v>
      </c>
      <c r="E136" s="38">
        <f>IF($A136=$D$5,'Anlage 4'!M136,0)</f>
        <v>0</v>
      </c>
      <c r="F136" s="38">
        <f>IF($A136=$D$5,'Anlage 4'!N136,0)</f>
        <v>0</v>
      </c>
      <c r="G136" s="38">
        <f>IF($A136=$D$5,'Anlage 4'!O136,0)</f>
        <v>0</v>
      </c>
      <c r="H136" s="38">
        <f>IF($A136=$D$5,'Anlage 4'!P136,0)</f>
        <v>0</v>
      </c>
      <c r="I136" s="38">
        <f>IF($A136=$D$5,'Anlage 4'!Q136,0)</f>
        <v>0</v>
      </c>
      <c r="J136" s="38">
        <f>IF($A136=$D$5,'Anlage 4'!R136,0)</f>
        <v>0</v>
      </c>
      <c r="K136" s="38">
        <f>IF($A136=$D$5,'Anlage 4'!S136,0)</f>
        <v>0</v>
      </c>
      <c r="L136" s="38">
        <f>IF($A136=$D$5,'Anlage 4'!T136,0)</f>
        <v>0</v>
      </c>
      <c r="N136" s="135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Z136" s="135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L136" s="135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X136" s="135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</row>
    <row r="137" spans="1:60" ht="12.75" hidden="1" customHeight="1" outlineLevel="3" x14ac:dyDescent="0.2">
      <c r="A137" s="79" t="str">
        <f>'Anlage 4'!D137</f>
        <v>O</v>
      </c>
      <c r="B137" s="38">
        <f>IF($A137=$D$5,'Anlage 4'!H137,0)</f>
        <v>0</v>
      </c>
      <c r="C137" s="38">
        <f>IF($A137=$D$5,'Anlage 4'!K137,0)</f>
        <v>0</v>
      </c>
      <c r="D137" s="38">
        <f>IF($A137=$D$5,'Anlage 4'!L137,0)</f>
        <v>0</v>
      </c>
      <c r="E137" s="38">
        <f>IF($A137=$D$5,'Anlage 4'!M137,0)</f>
        <v>0</v>
      </c>
      <c r="F137" s="38">
        <f>IF($A137=$D$5,'Anlage 4'!N137,0)</f>
        <v>0</v>
      </c>
      <c r="G137" s="38">
        <f>IF($A137=$D$5,'Anlage 4'!O137,0)</f>
        <v>0</v>
      </c>
      <c r="H137" s="38">
        <f>IF($A137=$D$5,'Anlage 4'!P137,0)</f>
        <v>0</v>
      </c>
      <c r="I137" s="38">
        <f>IF($A137=$D$5,'Anlage 4'!Q137,0)</f>
        <v>0</v>
      </c>
      <c r="J137" s="38">
        <f>IF($A137=$D$5,'Anlage 4'!R137,0)</f>
        <v>0</v>
      </c>
      <c r="K137" s="38">
        <f>IF($A137=$D$5,'Anlage 4'!S137,0)</f>
        <v>0</v>
      </c>
      <c r="L137" s="38">
        <f>IF($A137=$D$5,'Anlage 4'!T137,0)</f>
        <v>0</v>
      </c>
      <c r="N137" s="135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Z137" s="135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L137" s="135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X137" s="135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</row>
    <row r="138" spans="1:60" ht="12.75" hidden="1" customHeight="1" outlineLevel="3" x14ac:dyDescent="0.2">
      <c r="A138" s="79" t="str">
        <f>'Anlage 4'!D138</f>
        <v>O</v>
      </c>
      <c r="B138" s="38">
        <f>IF($A138=$D$5,'Anlage 4'!H138,0)</f>
        <v>0</v>
      </c>
      <c r="C138" s="38">
        <f>IF($A138=$D$5,'Anlage 4'!K138,0)</f>
        <v>0</v>
      </c>
      <c r="D138" s="38">
        <f>IF($A138=$D$5,'Anlage 4'!L138,0)</f>
        <v>0</v>
      </c>
      <c r="E138" s="38">
        <f>IF($A138=$D$5,'Anlage 4'!M138,0)</f>
        <v>0</v>
      </c>
      <c r="F138" s="38">
        <f>IF($A138=$D$5,'Anlage 4'!N138,0)</f>
        <v>0</v>
      </c>
      <c r="G138" s="38">
        <f>IF($A138=$D$5,'Anlage 4'!O138,0)</f>
        <v>0</v>
      </c>
      <c r="H138" s="38">
        <f>IF($A138=$D$5,'Anlage 4'!P138,0)</f>
        <v>0</v>
      </c>
      <c r="I138" s="38">
        <f>IF($A138=$D$5,'Anlage 4'!Q138,0)</f>
        <v>0</v>
      </c>
      <c r="J138" s="38">
        <f>IF($A138=$D$5,'Anlage 4'!R138,0)</f>
        <v>0</v>
      </c>
      <c r="K138" s="38">
        <f>IF($A138=$D$5,'Anlage 4'!S138,0)</f>
        <v>0</v>
      </c>
      <c r="L138" s="38">
        <f>IF($A138=$D$5,'Anlage 4'!T138,0)</f>
        <v>0</v>
      </c>
      <c r="N138" s="135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Z138" s="135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L138" s="135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X138" s="135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</row>
    <row r="139" spans="1:60" ht="12.75" hidden="1" customHeight="1" outlineLevel="3" x14ac:dyDescent="0.2">
      <c r="A139" s="79" t="str">
        <f>'Anlage 4'!D139</f>
        <v>O</v>
      </c>
      <c r="B139" s="38">
        <f>IF($A139=$D$5,'Anlage 4'!H139,0)</f>
        <v>0</v>
      </c>
      <c r="C139" s="38">
        <f>IF($A139=$D$5,'Anlage 4'!K139,0)</f>
        <v>0</v>
      </c>
      <c r="D139" s="38">
        <f>IF($A139=$D$5,'Anlage 4'!L139,0)</f>
        <v>0</v>
      </c>
      <c r="E139" s="38">
        <f>IF($A139=$D$5,'Anlage 4'!M139,0)</f>
        <v>0</v>
      </c>
      <c r="F139" s="38">
        <f>IF($A139=$D$5,'Anlage 4'!N139,0)</f>
        <v>0</v>
      </c>
      <c r="G139" s="38">
        <f>IF($A139=$D$5,'Anlage 4'!O139,0)</f>
        <v>0</v>
      </c>
      <c r="H139" s="38">
        <f>IF($A139=$D$5,'Anlage 4'!P139,0)</f>
        <v>0</v>
      </c>
      <c r="I139" s="38">
        <f>IF($A139=$D$5,'Anlage 4'!Q139,0)</f>
        <v>0</v>
      </c>
      <c r="J139" s="38">
        <f>IF($A139=$D$5,'Anlage 4'!R139,0)</f>
        <v>0</v>
      </c>
      <c r="K139" s="38">
        <f>IF($A139=$D$5,'Anlage 4'!S139,0)</f>
        <v>0</v>
      </c>
      <c r="L139" s="38">
        <f>IF($A139=$D$5,'Anlage 4'!T139,0)</f>
        <v>0</v>
      </c>
      <c r="N139" s="135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Z139" s="135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L139" s="135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X139" s="135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</row>
    <row r="140" spans="1:60" ht="12.75" hidden="1" customHeight="1" outlineLevel="3" x14ac:dyDescent="0.2">
      <c r="A140" s="79" t="str">
        <f>'Anlage 4'!D140</f>
        <v>O</v>
      </c>
      <c r="B140" s="38">
        <f>IF($A140=$D$5,'Anlage 4'!H140,0)</f>
        <v>0</v>
      </c>
      <c r="C140" s="38">
        <f>IF($A140=$D$5,'Anlage 4'!K140,0)</f>
        <v>0</v>
      </c>
      <c r="D140" s="38">
        <f>IF($A140=$D$5,'Anlage 4'!L140,0)</f>
        <v>0</v>
      </c>
      <c r="E140" s="38">
        <f>IF($A140=$D$5,'Anlage 4'!M140,0)</f>
        <v>0</v>
      </c>
      <c r="F140" s="38">
        <f>IF($A140=$D$5,'Anlage 4'!N140,0)</f>
        <v>0</v>
      </c>
      <c r="G140" s="38">
        <f>IF($A140=$D$5,'Anlage 4'!O140,0)</f>
        <v>0</v>
      </c>
      <c r="H140" s="38">
        <f>IF($A140=$D$5,'Anlage 4'!P140,0)</f>
        <v>0</v>
      </c>
      <c r="I140" s="38">
        <f>IF($A140=$D$5,'Anlage 4'!Q140,0)</f>
        <v>0</v>
      </c>
      <c r="J140" s="38">
        <f>IF($A140=$D$5,'Anlage 4'!R140,0)</f>
        <v>0</v>
      </c>
      <c r="K140" s="38">
        <f>IF($A140=$D$5,'Anlage 4'!S140,0)</f>
        <v>0</v>
      </c>
      <c r="L140" s="38">
        <f>IF($A140=$D$5,'Anlage 4'!T140,0)</f>
        <v>0</v>
      </c>
      <c r="N140" s="135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Z140" s="135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L140" s="135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X140" s="135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</row>
    <row r="141" spans="1:60" ht="12.75" hidden="1" customHeight="1" outlineLevel="3" x14ac:dyDescent="0.2">
      <c r="A141" s="79" t="str">
        <f>'Anlage 4'!D141</f>
        <v>O</v>
      </c>
      <c r="B141" s="38">
        <f>IF($A141=$D$5,'Anlage 4'!H141,0)</f>
        <v>0</v>
      </c>
      <c r="C141" s="38">
        <f>IF($A141=$D$5,'Anlage 4'!K141,0)</f>
        <v>0</v>
      </c>
      <c r="D141" s="38">
        <f>IF($A141=$D$5,'Anlage 4'!L141,0)</f>
        <v>0</v>
      </c>
      <c r="E141" s="38">
        <f>IF($A141=$D$5,'Anlage 4'!M141,0)</f>
        <v>0</v>
      </c>
      <c r="F141" s="38">
        <f>IF($A141=$D$5,'Anlage 4'!N141,0)</f>
        <v>0</v>
      </c>
      <c r="G141" s="38">
        <f>IF($A141=$D$5,'Anlage 4'!O141,0)</f>
        <v>0</v>
      </c>
      <c r="H141" s="38">
        <f>IF($A141=$D$5,'Anlage 4'!P141,0)</f>
        <v>0</v>
      </c>
      <c r="I141" s="38">
        <f>IF($A141=$D$5,'Anlage 4'!Q141,0)</f>
        <v>0</v>
      </c>
      <c r="J141" s="38">
        <f>IF($A141=$D$5,'Anlage 4'!R141,0)</f>
        <v>0</v>
      </c>
      <c r="K141" s="38">
        <f>IF($A141=$D$5,'Anlage 4'!S141,0)</f>
        <v>0</v>
      </c>
      <c r="L141" s="38">
        <f>IF($A141=$D$5,'Anlage 4'!T141,0)</f>
        <v>0</v>
      </c>
      <c r="N141" s="135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Z141" s="135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L141" s="135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X141" s="135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</row>
    <row r="142" spans="1:60" ht="12.75" hidden="1" customHeight="1" outlineLevel="3" x14ac:dyDescent="0.2">
      <c r="A142" s="79" t="str">
        <f>'Anlage 4'!D142</f>
        <v>O</v>
      </c>
      <c r="B142" s="38">
        <f>IF($A142=$D$5,'Anlage 4'!H142,0)</f>
        <v>0</v>
      </c>
      <c r="C142" s="38">
        <f>IF($A142=$D$5,'Anlage 4'!K142,0)</f>
        <v>0</v>
      </c>
      <c r="D142" s="38">
        <f>IF($A142=$D$5,'Anlage 4'!L142,0)</f>
        <v>0</v>
      </c>
      <c r="E142" s="38">
        <f>IF($A142=$D$5,'Anlage 4'!M142,0)</f>
        <v>0</v>
      </c>
      <c r="F142" s="38">
        <f>IF($A142=$D$5,'Anlage 4'!N142,0)</f>
        <v>0</v>
      </c>
      <c r="G142" s="38">
        <f>IF($A142=$D$5,'Anlage 4'!O142,0)</f>
        <v>0</v>
      </c>
      <c r="H142" s="38">
        <f>IF($A142=$D$5,'Anlage 4'!P142,0)</f>
        <v>0</v>
      </c>
      <c r="I142" s="38">
        <f>IF($A142=$D$5,'Anlage 4'!Q142,0)</f>
        <v>0</v>
      </c>
      <c r="J142" s="38">
        <f>IF($A142=$D$5,'Anlage 4'!R142,0)</f>
        <v>0</v>
      </c>
      <c r="K142" s="38">
        <f>IF($A142=$D$5,'Anlage 4'!S142,0)</f>
        <v>0</v>
      </c>
      <c r="L142" s="38">
        <f>IF($A142=$D$5,'Anlage 4'!T142,0)</f>
        <v>0</v>
      </c>
      <c r="N142" s="135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Z142" s="135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L142" s="135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X142" s="135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</row>
    <row r="143" spans="1:60" ht="12.75" hidden="1" customHeight="1" outlineLevel="3" x14ac:dyDescent="0.2">
      <c r="A143" s="79" t="str">
        <f>'Anlage 4'!D143</f>
        <v>O</v>
      </c>
      <c r="B143" s="38">
        <f>IF($A143=$D$5,'Anlage 4'!H143,0)</f>
        <v>0</v>
      </c>
      <c r="C143" s="38">
        <f>IF($A143=$D$5,'Anlage 4'!K143,0)</f>
        <v>0</v>
      </c>
      <c r="D143" s="38">
        <f>IF($A143=$D$5,'Anlage 4'!L143,0)</f>
        <v>0</v>
      </c>
      <c r="E143" s="38">
        <f>IF($A143=$D$5,'Anlage 4'!M143,0)</f>
        <v>0</v>
      </c>
      <c r="F143" s="38">
        <f>IF($A143=$D$5,'Anlage 4'!N143,0)</f>
        <v>0</v>
      </c>
      <c r="G143" s="38">
        <f>IF($A143=$D$5,'Anlage 4'!O143,0)</f>
        <v>0</v>
      </c>
      <c r="H143" s="38">
        <f>IF($A143=$D$5,'Anlage 4'!P143,0)</f>
        <v>0</v>
      </c>
      <c r="I143" s="38">
        <f>IF($A143=$D$5,'Anlage 4'!Q143,0)</f>
        <v>0</v>
      </c>
      <c r="J143" s="38">
        <f>IF($A143=$D$5,'Anlage 4'!R143,0)</f>
        <v>0</v>
      </c>
      <c r="K143" s="38">
        <f>IF($A143=$D$5,'Anlage 4'!S143,0)</f>
        <v>0</v>
      </c>
      <c r="L143" s="38">
        <f>IF($A143=$D$5,'Anlage 4'!T143,0)</f>
        <v>0</v>
      </c>
      <c r="N143" s="135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Z143" s="135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L143" s="135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X143" s="135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</row>
    <row r="144" spans="1:60" ht="12.75" hidden="1" customHeight="1" outlineLevel="3" x14ac:dyDescent="0.2">
      <c r="A144" s="79" t="str">
        <f>'Anlage 4'!D144</f>
        <v>O</v>
      </c>
      <c r="B144" s="38">
        <f>IF($A144=$D$5,'Anlage 4'!H144,0)</f>
        <v>0</v>
      </c>
      <c r="C144" s="38">
        <f>IF($A144=$D$5,'Anlage 4'!K144,0)</f>
        <v>0</v>
      </c>
      <c r="D144" s="38">
        <f>IF($A144=$D$5,'Anlage 4'!L144,0)</f>
        <v>0</v>
      </c>
      <c r="E144" s="38">
        <f>IF($A144=$D$5,'Anlage 4'!M144,0)</f>
        <v>0</v>
      </c>
      <c r="F144" s="38">
        <f>IF($A144=$D$5,'Anlage 4'!N144,0)</f>
        <v>0</v>
      </c>
      <c r="G144" s="38">
        <f>IF($A144=$D$5,'Anlage 4'!O144,0)</f>
        <v>0</v>
      </c>
      <c r="H144" s="38">
        <f>IF($A144=$D$5,'Anlage 4'!P144,0)</f>
        <v>0</v>
      </c>
      <c r="I144" s="38">
        <f>IF($A144=$D$5,'Anlage 4'!Q144,0)</f>
        <v>0</v>
      </c>
      <c r="J144" s="38">
        <f>IF($A144=$D$5,'Anlage 4'!R144,0)</f>
        <v>0</v>
      </c>
      <c r="K144" s="38">
        <f>IF($A144=$D$5,'Anlage 4'!S144,0)</f>
        <v>0</v>
      </c>
      <c r="L144" s="38">
        <f>IF($A144=$D$5,'Anlage 4'!T144,0)</f>
        <v>0</v>
      </c>
      <c r="N144" s="135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Z144" s="135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L144" s="135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X144" s="135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</row>
    <row r="145" spans="1:60" ht="12.75" hidden="1" customHeight="1" outlineLevel="3" x14ac:dyDescent="0.2">
      <c r="A145" s="79" t="str">
        <f>'Anlage 4'!D145</f>
        <v>O</v>
      </c>
      <c r="B145" s="38">
        <f>IF($A145=$D$5,'Anlage 4'!H145,0)</f>
        <v>0</v>
      </c>
      <c r="C145" s="38">
        <f>IF($A145=$D$5,'Anlage 4'!K145,0)</f>
        <v>0</v>
      </c>
      <c r="D145" s="38">
        <f>IF($A145=$D$5,'Anlage 4'!L145,0)</f>
        <v>0</v>
      </c>
      <c r="E145" s="38">
        <f>IF($A145=$D$5,'Anlage 4'!M145,0)</f>
        <v>0</v>
      </c>
      <c r="F145" s="38">
        <f>IF($A145=$D$5,'Anlage 4'!N145,0)</f>
        <v>0</v>
      </c>
      <c r="G145" s="38">
        <f>IF($A145=$D$5,'Anlage 4'!O145,0)</f>
        <v>0</v>
      </c>
      <c r="H145" s="38">
        <f>IF($A145=$D$5,'Anlage 4'!P145,0)</f>
        <v>0</v>
      </c>
      <c r="I145" s="38">
        <f>IF($A145=$D$5,'Anlage 4'!Q145,0)</f>
        <v>0</v>
      </c>
      <c r="J145" s="38">
        <f>IF($A145=$D$5,'Anlage 4'!R145,0)</f>
        <v>0</v>
      </c>
      <c r="K145" s="38">
        <f>IF($A145=$D$5,'Anlage 4'!S145,0)</f>
        <v>0</v>
      </c>
      <c r="L145" s="38">
        <f>IF($A145=$D$5,'Anlage 4'!T145,0)</f>
        <v>0</v>
      </c>
      <c r="N145" s="135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Z145" s="135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L145" s="135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X145" s="135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</row>
    <row r="146" spans="1:60" ht="12.75" hidden="1" customHeight="1" outlineLevel="3" x14ac:dyDescent="0.2">
      <c r="A146" s="79" t="str">
        <f>'Anlage 4'!D146</f>
        <v>O</v>
      </c>
      <c r="B146" s="38">
        <f>IF($A146=$D$5,'Anlage 4'!H146,0)</f>
        <v>0</v>
      </c>
      <c r="C146" s="38">
        <f>IF($A146=$D$5,'Anlage 4'!K146,0)</f>
        <v>0</v>
      </c>
      <c r="D146" s="38">
        <f>IF($A146=$D$5,'Anlage 4'!L146,0)</f>
        <v>0</v>
      </c>
      <c r="E146" s="38">
        <f>IF($A146=$D$5,'Anlage 4'!M146,0)</f>
        <v>0</v>
      </c>
      <c r="F146" s="38">
        <f>IF($A146=$D$5,'Anlage 4'!N146,0)</f>
        <v>0</v>
      </c>
      <c r="G146" s="38">
        <f>IF($A146=$D$5,'Anlage 4'!O146,0)</f>
        <v>0</v>
      </c>
      <c r="H146" s="38">
        <f>IF($A146=$D$5,'Anlage 4'!P146,0)</f>
        <v>0</v>
      </c>
      <c r="I146" s="38">
        <f>IF($A146=$D$5,'Anlage 4'!Q146,0)</f>
        <v>0</v>
      </c>
      <c r="J146" s="38">
        <f>IF($A146=$D$5,'Anlage 4'!R146,0)</f>
        <v>0</v>
      </c>
      <c r="K146" s="38">
        <f>IF($A146=$D$5,'Anlage 4'!S146,0)</f>
        <v>0</v>
      </c>
      <c r="L146" s="38">
        <f>IF($A146=$D$5,'Anlage 4'!T146,0)</f>
        <v>0</v>
      </c>
      <c r="N146" s="135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Z146" s="135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L146" s="135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X146" s="135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</row>
    <row r="147" spans="1:60" ht="12.75" hidden="1" customHeight="1" outlineLevel="3" x14ac:dyDescent="0.2">
      <c r="A147" s="80" t="str">
        <f>'Anlage 4'!D147</f>
        <v>O</v>
      </c>
      <c r="B147" s="38">
        <f>IF($A147=$D$5,'Anlage 4'!H147,0)</f>
        <v>0</v>
      </c>
      <c r="C147" s="38">
        <f>IF($A147=$D$5,'Anlage 4'!K147,0)</f>
        <v>0</v>
      </c>
      <c r="D147" s="38">
        <f>IF($A147=$D$5,'Anlage 4'!L147,0)</f>
        <v>0</v>
      </c>
      <c r="E147" s="38">
        <f>IF($A147=$D$5,'Anlage 4'!M147,0)</f>
        <v>0</v>
      </c>
      <c r="F147" s="38">
        <f>IF($A147=$D$5,'Anlage 4'!N147,0)</f>
        <v>0</v>
      </c>
      <c r="G147" s="38">
        <f>IF($A147=$D$5,'Anlage 4'!O147,0)</f>
        <v>0</v>
      </c>
      <c r="H147" s="38">
        <f>IF($A147=$D$5,'Anlage 4'!P147,0)</f>
        <v>0</v>
      </c>
      <c r="I147" s="38">
        <f>IF($A147=$D$5,'Anlage 4'!Q147,0)</f>
        <v>0</v>
      </c>
      <c r="J147" s="38">
        <f>IF($A147=$D$5,'Anlage 4'!R147,0)</f>
        <v>0</v>
      </c>
      <c r="K147" s="38">
        <f>IF($A147=$D$5,'Anlage 4'!S147,0)</f>
        <v>0</v>
      </c>
      <c r="L147" s="38">
        <f>IF($A147=$D$5,'Anlage 4'!T147,0)</f>
        <v>0</v>
      </c>
      <c r="N147" s="135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Z147" s="135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L147" s="135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X147" s="135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</row>
    <row r="148" spans="1:60" ht="12.75" hidden="1" customHeight="1" outlineLevel="1" x14ac:dyDescent="0.2">
      <c r="A148" s="9"/>
      <c r="B148" s="41">
        <f t="shared" ref="B148:L148" si="19">SUM(B120:B147)</f>
        <v>0</v>
      </c>
      <c r="C148" s="41">
        <f t="shared" si="19"/>
        <v>0</v>
      </c>
      <c r="D148" s="41">
        <f t="shared" si="19"/>
        <v>0</v>
      </c>
      <c r="E148" s="41">
        <f t="shared" si="19"/>
        <v>0</v>
      </c>
      <c r="F148" s="41">
        <f>SUM(F120:F147)</f>
        <v>0</v>
      </c>
      <c r="G148" s="41">
        <f>SUM(G120:G147)</f>
        <v>0</v>
      </c>
      <c r="H148" s="41">
        <f>SUM(H120:H147)</f>
        <v>0</v>
      </c>
      <c r="I148" s="41">
        <f>SUM(I120:I147)</f>
        <v>0</v>
      </c>
      <c r="J148" s="41">
        <f t="shared" si="19"/>
        <v>0</v>
      </c>
      <c r="K148" s="41">
        <f t="shared" si="19"/>
        <v>0</v>
      </c>
      <c r="L148" s="41">
        <f t="shared" si="19"/>
        <v>0</v>
      </c>
      <c r="N148" s="134">
        <f t="shared" ref="N148:X148" si="20">IF($N$11=$A106,B148,0)</f>
        <v>0</v>
      </c>
      <c r="O148" s="134">
        <f t="shared" si="20"/>
        <v>0</v>
      </c>
      <c r="P148" s="134">
        <f t="shared" si="20"/>
        <v>0</v>
      </c>
      <c r="Q148" s="134">
        <f t="shared" si="20"/>
        <v>0</v>
      </c>
      <c r="R148" s="134">
        <f t="shared" si="20"/>
        <v>0</v>
      </c>
      <c r="S148" s="134">
        <f t="shared" si="20"/>
        <v>0</v>
      </c>
      <c r="T148" s="134">
        <f t="shared" si="20"/>
        <v>0</v>
      </c>
      <c r="U148" s="134">
        <f t="shared" si="20"/>
        <v>0</v>
      </c>
      <c r="V148" s="134">
        <f t="shared" si="20"/>
        <v>0</v>
      </c>
      <c r="W148" s="134">
        <f t="shared" si="20"/>
        <v>0</v>
      </c>
      <c r="X148" s="134">
        <f t="shared" si="20"/>
        <v>0</v>
      </c>
      <c r="Z148" s="134">
        <f t="shared" ref="Z148:AJ148" si="21">IF($Z$11=$A106,B148,0)</f>
        <v>0</v>
      </c>
      <c r="AA148" s="134">
        <f t="shared" si="21"/>
        <v>0</v>
      </c>
      <c r="AB148" s="134">
        <f t="shared" si="21"/>
        <v>0</v>
      </c>
      <c r="AC148" s="134">
        <f t="shared" si="21"/>
        <v>0</v>
      </c>
      <c r="AD148" s="134">
        <f t="shared" si="21"/>
        <v>0</v>
      </c>
      <c r="AE148" s="134">
        <f t="shared" si="21"/>
        <v>0</v>
      </c>
      <c r="AF148" s="134">
        <f t="shared" si="21"/>
        <v>0</v>
      </c>
      <c r="AG148" s="134">
        <f t="shared" si="21"/>
        <v>0</v>
      </c>
      <c r="AH148" s="134">
        <f t="shared" si="21"/>
        <v>0</v>
      </c>
      <c r="AI148" s="134">
        <f t="shared" si="21"/>
        <v>0</v>
      </c>
      <c r="AJ148" s="134">
        <f t="shared" si="21"/>
        <v>0</v>
      </c>
      <c r="AL148" s="134">
        <f t="shared" ref="AL148:AV148" si="22">IF($AL$11=$A106,B148,0)</f>
        <v>0</v>
      </c>
      <c r="AM148" s="134">
        <f t="shared" si="22"/>
        <v>0</v>
      </c>
      <c r="AN148" s="134">
        <f t="shared" si="22"/>
        <v>0</v>
      </c>
      <c r="AO148" s="134">
        <f t="shared" si="22"/>
        <v>0</v>
      </c>
      <c r="AP148" s="134">
        <f t="shared" si="22"/>
        <v>0</v>
      </c>
      <c r="AQ148" s="134">
        <f t="shared" si="22"/>
        <v>0</v>
      </c>
      <c r="AR148" s="134">
        <f t="shared" si="22"/>
        <v>0</v>
      </c>
      <c r="AS148" s="134">
        <f t="shared" si="22"/>
        <v>0</v>
      </c>
      <c r="AT148" s="134">
        <f t="shared" si="22"/>
        <v>0</v>
      </c>
      <c r="AU148" s="134">
        <f t="shared" si="22"/>
        <v>0</v>
      </c>
      <c r="AV148" s="134">
        <f t="shared" si="22"/>
        <v>0</v>
      </c>
      <c r="AX148" s="134">
        <f t="shared" ref="AX148:BH148" si="23">IF($AX$11=$A106,B148,0)</f>
        <v>0</v>
      </c>
      <c r="AY148" s="134">
        <f t="shared" si="23"/>
        <v>0</v>
      </c>
      <c r="AZ148" s="134">
        <f t="shared" si="23"/>
        <v>0</v>
      </c>
      <c r="BA148" s="134">
        <f t="shared" si="23"/>
        <v>0</v>
      </c>
      <c r="BB148" s="134">
        <f t="shared" si="23"/>
        <v>0</v>
      </c>
      <c r="BC148" s="134">
        <f t="shared" si="23"/>
        <v>0</v>
      </c>
      <c r="BD148" s="134">
        <f t="shared" si="23"/>
        <v>0</v>
      </c>
      <c r="BE148" s="134">
        <f t="shared" si="23"/>
        <v>0</v>
      </c>
      <c r="BF148" s="134">
        <f t="shared" si="23"/>
        <v>0</v>
      </c>
      <c r="BG148" s="134">
        <f t="shared" si="23"/>
        <v>0</v>
      </c>
      <c r="BH148" s="134">
        <f t="shared" si="23"/>
        <v>0</v>
      </c>
    </row>
    <row r="149" spans="1:60" ht="12.75" hidden="1" customHeight="1" outlineLevel="1" x14ac:dyDescent="0.2">
      <c r="A149" s="9"/>
      <c r="B149" s="42"/>
      <c r="C149" s="42"/>
      <c r="D149" s="41">
        <f>ROUNDDOWN(D148*$D$7,2)</f>
        <v>0</v>
      </c>
      <c r="E149" s="42"/>
      <c r="F149" s="42"/>
      <c r="G149" s="42"/>
      <c r="H149" s="42"/>
      <c r="I149" s="42"/>
      <c r="J149" s="42"/>
      <c r="K149" s="42"/>
      <c r="L149" s="42"/>
      <c r="N149" s="135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Z149" s="135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L149" s="135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X149" s="135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</row>
    <row r="150" spans="1:60" ht="12.75" hidden="1" customHeight="1" outlineLevel="1" collapsed="1" x14ac:dyDescent="0.2">
      <c r="A150" s="7"/>
      <c r="B150" s="41">
        <f>B148</f>
        <v>0</v>
      </c>
      <c r="C150" s="41">
        <f>C148</f>
        <v>0</v>
      </c>
      <c r="D150" s="41">
        <f>D148+D149</f>
        <v>0</v>
      </c>
      <c r="E150" s="41"/>
      <c r="F150" s="41">
        <f t="shared" ref="F150:L150" si="24">F148</f>
        <v>0</v>
      </c>
      <c r="G150" s="41">
        <f t="shared" si="24"/>
        <v>0</v>
      </c>
      <c r="H150" s="41">
        <f t="shared" si="24"/>
        <v>0</v>
      </c>
      <c r="I150" s="41">
        <f t="shared" si="24"/>
        <v>0</v>
      </c>
      <c r="J150" s="41">
        <f t="shared" si="24"/>
        <v>0</v>
      </c>
      <c r="K150" s="41">
        <f t="shared" si="24"/>
        <v>0</v>
      </c>
      <c r="L150" s="41">
        <f t="shared" si="24"/>
        <v>0</v>
      </c>
      <c r="N150" s="150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Z150" s="150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L150" s="150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X150" s="150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</row>
    <row r="151" spans="1:60" ht="12.75" hidden="1" customHeight="1" outlineLevel="2" x14ac:dyDescent="0.2">
      <c r="A151" s="7"/>
      <c r="B151" s="8"/>
      <c r="C151" s="35"/>
      <c r="D151" s="35"/>
      <c r="E151" s="35"/>
      <c r="F151" s="35"/>
      <c r="G151" s="35"/>
      <c r="H151" s="35"/>
      <c r="I151" s="35"/>
      <c r="J151" s="35"/>
      <c r="K151" s="35"/>
      <c r="L151" s="33"/>
      <c r="N151" s="135"/>
      <c r="O151" s="143"/>
      <c r="P151" s="143"/>
      <c r="Q151" s="143"/>
      <c r="R151" s="142"/>
      <c r="S151" s="142"/>
      <c r="T151" s="142"/>
      <c r="U151" s="142"/>
      <c r="V151" s="142"/>
      <c r="W151" s="142"/>
      <c r="X151" s="142"/>
      <c r="Z151" s="135"/>
      <c r="AA151" s="143"/>
      <c r="AB151" s="143"/>
      <c r="AC151" s="143"/>
      <c r="AD151" s="142"/>
      <c r="AE151" s="142"/>
      <c r="AF151" s="142"/>
      <c r="AG151" s="142"/>
      <c r="AH151" s="142"/>
      <c r="AI151" s="142"/>
      <c r="AJ151" s="142"/>
      <c r="AL151" s="135"/>
      <c r="AM151" s="143"/>
      <c r="AN151" s="143"/>
      <c r="AO151" s="143"/>
      <c r="AP151" s="142"/>
      <c r="AQ151" s="142"/>
      <c r="AR151" s="142"/>
      <c r="AS151" s="142"/>
      <c r="AT151" s="142"/>
      <c r="AU151" s="142"/>
      <c r="AV151" s="142"/>
      <c r="AX151" s="135"/>
      <c r="AY151" s="143"/>
      <c r="AZ151" s="143"/>
      <c r="BA151" s="143"/>
      <c r="BB151" s="142"/>
      <c r="BC151" s="142"/>
      <c r="BD151" s="142"/>
      <c r="BE151" s="142"/>
      <c r="BF151" s="142"/>
      <c r="BG151" s="142"/>
      <c r="BH151" s="142"/>
    </row>
    <row r="152" spans="1:60" ht="12.75" hidden="1" customHeight="1" outlineLevel="2" x14ac:dyDescent="0.2">
      <c r="A152" s="103" t="str">
        <f>A102</f>
        <v>BN: ______________________</v>
      </c>
      <c r="B152" s="104"/>
      <c r="C152" s="104"/>
      <c r="D152" s="105"/>
      <c r="E152" s="105"/>
      <c r="F152" s="105"/>
      <c r="G152" s="105"/>
      <c r="H152" s="105"/>
      <c r="I152" s="105"/>
      <c r="J152" s="105"/>
      <c r="K152" s="105"/>
      <c r="L152" s="106"/>
      <c r="N152" s="135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Z152" s="135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L152" s="135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X152" s="135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</row>
    <row r="153" spans="1:60" ht="12.75" hidden="1" customHeight="1" outlineLevel="2" x14ac:dyDescent="0.2">
      <c r="A153" s="7"/>
      <c r="B153" s="8"/>
      <c r="C153" s="36"/>
      <c r="D153" s="36"/>
      <c r="E153" s="36"/>
      <c r="F153" s="36"/>
      <c r="G153" s="36"/>
      <c r="H153" s="36"/>
      <c r="I153" s="36"/>
      <c r="J153" s="36"/>
      <c r="K153" s="36"/>
      <c r="L153" s="8"/>
      <c r="N153" s="135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Z153" s="135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L153" s="135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X153" s="135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</row>
    <row r="154" spans="1:60" ht="12.75" hidden="1" customHeight="1" outlineLevel="2" x14ac:dyDescent="0.2">
      <c r="A154" s="9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N154" s="135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Z154" s="135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L154" s="135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X154" s="135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</row>
    <row r="155" spans="1:60" ht="12.75" hidden="1" customHeight="1" outlineLevel="1" x14ac:dyDescent="0.2">
      <c r="A155" s="253" t="str">
        <f>A105</f>
        <v>Jahr</v>
      </c>
      <c r="B155" s="254"/>
      <c r="D155" s="21"/>
      <c r="E155" s="21"/>
      <c r="F155" s="21"/>
      <c r="G155" s="21"/>
      <c r="H155" s="21"/>
      <c r="I155" s="21"/>
      <c r="J155" s="8"/>
      <c r="K155" s="8"/>
      <c r="L155" s="10" t="str">
        <f>L105</f>
        <v xml:space="preserve"> Blatt</v>
      </c>
      <c r="N155" s="135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Z155" s="135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L155" s="135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X155" s="135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</row>
    <row r="156" spans="1:60" ht="12.75" hidden="1" customHeight="1" outlineLevel="1" collapsed="1" x14ac:dyDescent="0.2">
      <c r="A156" s="251">
        <f>'Anlage 4'!A156</f>
        <v>0</v>
      </c>
      <c r="B156" s="252"/>
      <c r="L156" s="31">
        <f>'Anlage 4'!T156</f>
        <v>4</v>
      </c>
      <c r="N156" s="135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Z156" s="135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L156" s="135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X156" s="135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</row>
    <row r="157" spans="1:60" ht="12.75" hidden="1" customHeight="1" outlineLevel="2" x14ac:dyDescent="0.2">
      <c r="A157" s="3"/>
      <c r="C157" s="8"/>
      <c r="D157" s="8"/>
      <c r="E157" s="8"/>
      <c r="F157" s="8"/>
      <c r="G157" s="8"/>
      <c r="H157" s="8"/>
      <c r="I157" s="8"/>
      <c r="J157" s="8"/>
      <c r="K157" s="8"/>
      <c r="L157" s="8"/>
      <c r="N157" s="135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Z157" s="135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L157" s="135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X157" s="135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</row>
    <row r="158" spans="1:60" ht="12.75" hidden="1" customHeight="1" outlineLevel="2" x14ac:dyDescent="0.2">
      <c r="A158" s="3"/>
      <c r="C158" s="8"/>
      <c r="D158" s="8"/>
      <c r="E158" s="8"/>
      <c r="F158" s="8"/>
      <c r="G158" s="8"/>
      <c r="H158" s="8"/>
      <c r="I158" s="8"/>
      <c r="J158" s="8"/>
      <c r="K158" s="8"/>
      <c r="L158" s="8"/>
      <c r="N158" s="135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Z158" s="135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L158" s="135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X158" s="135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</row>
    <row r="159" spans="1:60" ht="12.75" hidden="1" customHeight="1" outlineLevel="2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N159" s="135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Z159" s="135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L159" s="135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X159" s="135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</row>
    <row r="160" spans="1:60" ht="12.75" hidden="1" customHeight="1" outlineLevel="2" x14ac:dyDescent="0.2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N160" s="135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Z160" s="135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L160" s="135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X160" s="135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</row>
    <row r="161" spans="1:60" ht="12.75" hidden="1" customHeight="1" outlineLevel="2" x14ac:dyDescent="0.2">
      <c r="A161" s="245" t="str">
        <f>A111</f>
        <v>FuE-Kategorie</v>
      </c>
      <c r="B161" s="49" t="str">
        <f>B111</f>
        <v>Personal</v>
      </c>
      <c r="C161" s="239" t="str">
        <f>C111</f>
        <v xml:space="preserve">Ausgabengruppe </v>
      </c>
      <c r="D161" s="239"/>
      <c r="E161" s="239"/>
      <c r="F161" s="239"/>
      <c r="G161" s="239"/>
      <c r="H161" s="239"/>
      <c r="I161" s="239"/>
      <c r="J161" s="239"/>
      <c r="K161" s="239"/>
      <c r="L161" s="239"/>
      <c r="N161" s="135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Z161" s="135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L161" s="135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X161" s="135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</row>
    <row r="162" spans="1:60" ht="12.75" hidden="1" customHeight="1" outlineLevel="2" x14ac:dyDescent="0.2">
      <c r="A162" s="246"/>
      <c r="B162" s="15" t="str">
        <f t="shared" ref="B162:L168" si="25">B112</f>
        <v/>
      </c>
      <c r="C162" s="15" t="str">
        <f t="shared" si="25"/>
        <v/>
      </c>
      <c r="D162" s="15" t="str">
        <f t="shared" si="25"/>
        <v/>
      </c>
      <c r="E162" s="15" t="str">
        <f t="shared" si="25"/>
        <v/>
      </c>
      <c r="F162" s="15" t="str">
        <f t="shared" si="25"/>
        <v/>
      </c>
      <c r="G162" s="15" t="str">
        <f t="shared" si="25"/>
        <v/>
      </c>
      <c r="H162" s="15" t="str">
        <f t="shared" si="25"/>
        <v/>
      </c>
      <c r="I162" s="15" t="str">
        <f t="shared" si="25"/>
        <v/>
      </c>
      <c r="J162" s="15" t="str">
        <f t="shared" si="25"/>
        <v/>
      </c>
      <c r="K162" s="15" t="str">
        <f t="shared" si="25"/>
        <v/>
      </c>
      <c r="L162" s="15" t="str">
        <f t="shared" si="25"/>
        <v/>
      </c>
      <c r="N162" s="135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Z162" s="135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L162" s="135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X162" s="135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</row>
    <row r="163" spans="1:60" ht="12.75" hidden="1" customHeight="1" outlineLevel="2" x14ac:dyDescent="0.2">
      <c r="A163" s="246"/>
      <c r="B163" s="26" t="str">
        <f t="shared" si="25"/>
        <v>Stunden</v>
      </c>
      <c r="C163" s="26" t="str">
        <f t="shared" si="25"/>
        <v/>
      </c>
      <c r="D163" s="26" t="str">
        <f t="shared" si="25"/>
        <v>Personal</v>
      </c>
      <c r="E163" s="26" t="str">
        <f t="shared" si="25"/>
        <v>Gemein-</v>
      </c>
      <c r="F163" s="26" t="str">
        <f t="shared" si="25"/>
        <v/>
      </c>
      <c r="G163" s="26" t="str">
        <f t="shared" si="25"/>
        <v/>
      </c>
      <c r="H163" s="26" t="str">
        <f t="shared" si="25"/>
        <v/>
      </c>
      <c r="I163" s="26" t="str">
        <f t="shared" si="25"/>
        <v/>
      </c>
      <c r="J163" s="26" t="str">
        <f t="shared" si="25"/>
        <v/>
      </c>
      <c r="K163" s="26" t="str">
        <f t="shared" si="25"/>
        <v/>
      </c>
      <c r="L163" s="26" t="str">
        <f t="shared" si="25"/>
        <v>externe</v>
      </c>
      <c r="N163" s="135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Z163" s="135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L163" s="135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X163" s="135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</row>
    <row r="164" spans="1:60" ht="12.75" hidden="1" customHeight="1" outlineLevel="2" x14ac:dyDescent="0.2">
      <c r="A164" s="246"/>
      <c r="B164" s="26" t="str">
        <f t="shared" si="25"/>
        <v>Gesamt</v>
      </c>
      <c r="C164" s="26" t="str">
        <f t="shared" si="25"/>
        <v/>
      </c>
      <c r="D164" s="26" t="str">
        <f t="shared" si="25"/>
        <v>Sp. 5x6</v>
      </c>
      <c r="E164" s="26" t="str">
        <f t="shared" si="25"/>
        <v>kosten</v>
      </c>
      <c r="F164" s="26" t="str">
        <f t="shared" si="25"/>
        <v/>
      </c>
      <c r="G164" s="26" t="str">
        <f t="shared" si="25"/>
        <v/>
      </c>
      <c r="H164" s="26" t="str">
        <f t="shared" si="25"/>
        <v/>
      </c>
      <c r="I164" s="26" t="str">
        <f t="shared" si="25"/>
        <v/>
      </c>
      <c r="J164" s="26" t="str">
        <f t="shared" si="25"/>
        <v/>
      </c>
      <c r="K164" s="26" t="str">
        <f t="shared" si="25"/>
        <v/>
      </c>
      <c r="L164" s="26" t="str">
        <f t="shared" si="25"/>
        <v>Studien-</v>
      </c>
      <c r="N164" s="135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Z164" s="135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L164" s="135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X164" s="135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</row>
    <row r="165" spans="1:60" ht="12.75" hidden="1" customHeight="1" outlineLevel="2" x14ac:dyDescent="0.2">
      <c r="A165" s="246"/>
      <c r="B165" s="26" t="str">
        <f t="shared" si="25"/>
        <v/>
      </c>
      <c r="C165" s="26" t="str">
        <f t="shared" si="25"/>
        <v/>
      </c>
      <c r="D165" s="26" t="str">
        <f t="shared" si="25"/>
        <v/>
      </c>
      <c r="E165" s="26" t="str">
        <f t="shared" si="25"/>
        <v/>
      </c>
      <c r="F165" s="26" t="str">
        <f t="shared" si="25"/>
        <v/>
      </c>
      <c r="G165" s="26" t="str">
        <f t="shared" si="25"/>
        <v/>
      </c>
      <c r="H165" s="26" t="str">
        <f t="shared" si="25"/>
        <v/>
      </c>
      <c r="I165" s="26" t="str">
        <f t="shared" si="25"/>
        <v/>
      </c>
      <c r="J165" s="26" t="str">
        <f t="shared" si="25"/>
        <v/>
      </c>
      <c r="K165" s="26" t="str">
        <f t="shared" si="25"/>
        <v/>
      </c>
      <c r="L165" s="26" t="str">
        <f t="shared" si="25"/>
        <v>kosten</v>
      </c>
      <c r="N165" s="135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Z165" s="135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L165" s="135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X165" s="135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</row>
    <row r="166" spans="1:60" ht="12.75" hidden="1" customHeight="1" outlineLevel="2" x14ac:dyDescent="0.2">
      <c r="A166" s="246"/>
      <c r="B166" s="26" t="str">
        <f t="shared" si="25"/>
        <v/>
      </c>
      <c r="C166" s="26" t="str">
        <f t="shared" si="25"/>
        <v/>
      </c>
      <c r="D166" s="26" t="str">
        <f t="shared" si="25"/>
        <v/>
      </c>
      <c r="E166" s="26" t="str">
        <f t="shared" si="25"/>
        <v/>
      </c>
      <c r="F166" s="26" t="str">
        <f t="shared" si="25"/>
        <v/>
      </c>
      <c r="G166" s="26" t="str">
        <f t="shared" si="25"/>
        <v/>
      </c>
      <c r="H166" s="26" t="str">
        <f t="shared" si="25"/>
        <v/>
      </c>
      <c r="I166" s="26" t="str">
        <f t="shared" si="25"/>
        <v/>
      </c>
      <c r="J166" s="26" t="str">
        <f t="shared" si="25"/>
        <v/>
      </c>
      <c r="K166" s="26" t="str">
        <f t="shared" si="25"/>
        <v/>
      </c>
      <c r="L166" s="26" t="str">
        <f t="shared" si="25"/>
        <v>(lt. Spalte 3)</v>
      </c>
      <c r="N166" s="135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Z166" s="135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L166" s="135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X166" s="135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</row>
    <row r="167" spans="1:60" ht="12.75" hidden="1" customHeight="1" outlineLevel="2" x14ac:dyDescent="0.2">
      <c r="A167" s="246"/>
      <c r="B167" s="26" t="str">
        <f t="shared" si="25"/>
        <v/>
      </c>
      <c r="C167" s="26" t="str">
        <f t="shared" si="25"/>
        <v/>
      </c>
      <c r="D167" s="26" t="str">
        <f t="shared" si="25"/>
        <v/>
      </c>
      <c r="E167" s="26" t="str">
        <f t="shared" si="25"/>
        <v/>
      </c>
      <c r="F167" s="26" t="str">
        <f t="shared" si="25"/>
        <v/>
      </c>
      <c r="G167" s="26" t="str">
        <f t="shared" si="25"/>
        <v/>
      </c>
      <c r="H167" s="26" t="str">
        <f t="shared" si="25"/>
        <v/>
      </c>
      <c r="I167" s="26" t="str">
        <f t="shared" si="25"/>
        <v/>
      </c>
      <c r="J167" s="26" t="str">
        <f t="shared" si="25"/>
        <v/>
      </c>
      <c r="K167" s="26" t="str">
        <f t="shared" si="25"/>
        <v/>
      </c>
      <c r="L167" s="26" t="str">
        <f t="shared" si="25"/>
        <v/>
      </c>
      <c r="N167" s="135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Z167" s="135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L167" s="135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X167" s="135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</row>
    <row r="168" spans="1:60" ht="12.75" hidden="1" customHeight="1" outlineLevel="2" x14ac:dyDescent="0.2">
      <c r="A168" s="247"/>
      <c r="B168" s="27" t="str">
        <f>B118</f>
        <v/>
      </c>
      <c r="C168" s="27" t="str">
        <f t="shared" si="25"/>
        <v>€</v>
      </c>
      <c r="D168" s="27" t="str">
        <f t="shared" si="25"/>
        <v>€</v>
      </c>
      <c r="E168" s="27" t="str">
        <f t="shared" si="25"/>
        <v>€</v>
      </c>
      <c r="F168" s="27" t="str">
        <f t="shared" si="25"/>
        <v>€</v>
      </c>
      <c r="G168" s="27" t="str">
        <f t="shared" si="25"/>
        <v>€</v>
      </c>
      <c r="H168" s="27" t="str">
        <f t="shared" si="25"/>
        <v>€</v>
      </c>
      <c r="I168" s="27" t="str">
        <f t="shared" si="25"/>
        <v>€</v>
      </c>
      <c r="J168" s="27" t="str">
        <f t="shared" si="25"/>
        <v>€</v>
      </c>
      <c r="K168" s="27" t="str">
        <f t="shared" si="25"/>
        <v>€</v>
      </c>
      <c r="L168" s="27" t="str">
        <f t="shared" si="25"/>
        <v>€</v>
      </c>
      <c r="N168" s="135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Z168" s="135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L168" s="135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X168" s="135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</row>
    <row r="169" spans="1:60" ht="12.75" hidden="1" customHeight="1" outlineLevel="2" collapsed="1" x14ac:dyDescent="0.2">
      <c r="A169" s="18" t="str">
        <f>A119</f>
        <v/>
      </c>
      <c r="B169" s="18">
        <f t="shared" ref="B169:L169" si="26">B119</f>
        <v>5</v>
      </c>
      <c r="C169" s="18" t="str">
        <f t="shared" si="26"/>
        <v/>
      </c>
      <c r="D169" s="18">
        <f t="shared" si="26"/>
        <v>7</v>
      </c>
      <c r="E169" s="18" t="str">
        <f t="shared" si="26"/>
        <v/>
      </c>
      <c r="F169" s="18" t="str">
        <f t="shared" si="26"/>
        <v/>
      </c>
      <c r="G169" s="18" t="str">
        <f t="shared" si="26"/>
        <v/>
      </c>
      <c r="H169" s="18" t="str">
        <f t="shared" si="26"/>
        <v/>
      </c>
      <c r="I169" s="18" t="str">
        <f t="shared" si="26"/>
        <v/>
      </c>
      <c r="J169" s="18" t="str">
        <f t="shared" si="26"/>
        <v/>
      </c>
      <c r="K169" s="18" t="str">
        <f t="shared" si="26"/>
        <v/>
      </c>
      <c r="L169" s="18">
        <f t="shared" si="26"/>
        <v>8</v>
      </c>
      <c r="N169" s="135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Z169" s="135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L169" s="135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X169" s="135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</row>
    <row r="170" spans="1:60" s="22" customFormat="1" ht="12.75" hidden="1" customHeight="1" outlineLevel="3" x14ac:dyDescent="0.2">
      <c r="A170" s="78" t="str">
        <f>'Anlage 4'!D170</f>
        <v>O</v>
      </c>
      <c r="B170" s="38">
        <f>IF($A170=$D$5,'Anlage 4'!H170,0)</f>
        <v>0</v>
      </c>
      <c r="C170" s="38">
        <f>IF($A170=$D$5,'Anlage 4'!K170,0)</f>
        <v>0</v>
      </c>
      <c r="D170" s="38">
        <f>IF($A170=$D$5,'Anlage 4'!L170,0)</f>
        <v>0</v>
      </c>
      <c r="E170" s="38">
        <f>IF($A170=$D$5,'Anlage 4'!M170,0)</f>
        <v>0</v>
      </c>
      <c r="F170" s="38">
        <f>IF($A170=$D$5,'Anlage 4'!N170,0)</f>
        <v>0</v>
      </c>
      <c r="G170" s="38">
        <f>IF($A170=$D$5,'Anlage 4'!O170,0)</f>
        <v>0</v>
      </c>
      <c r="H170" s="38">
        <f>IF($A170=$D$5,'Anlage 4'!P170,0)</f>
        <v>0</v>
      </c>
      <c r="I170" s="38">
        <f>IF($A170=$D$5,'Anlage 4'!Q170,0)</f>
        <v>0</v>
      </c>
      <c r="J170" s="38">
        <f>IF($A170=$D$5,'Anlage 4'!R170,0)</f>
        <v>0</v>
      </c>
      <c r="K170" s="38">
        <f>IF($A170=$D$5,'Anlage 4'!S170,0)</f>
        <v>0</v>
      </c>
      <c r="L170" s="38">
        <f>IF($A170=$D$5,'Anlage 4'!T170,0)</f>
        <v>0</v>
      </c>
      <c r="N170" s="137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Z170" s="137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L170" s="137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X170" s="137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</row>
    <row r="171" spans="1:60" ht="12.75" hidden="1" customHeight="1" outlineLevel="3" x14ac:dyDescent="0.2">
      <c r="A171" s="79" t="str">
        <f>'Anlage 4'!D171</f>
        <v>O</v>
      </c>
      <c r="B171" s="38" t="str">
        <f>IF($A171=$D$5,IF('Anlage 4'!E171="Übertrag",'Anlage 4'!E171,'Anlage 4'!H171),0)</f>
        <v>Übertrag</v>
      </c>
      <c r="C171" s="38">
        <f>IF($A171=$D$5,IF($B171="Übertrag",0,'Anlage 4'!K171),0)</f>
        <v>0</v>
      </c>
      <c r="D171" s="38">
        <f>IF($A171=$D$5,IF($B171="Übertrag",0,'Anlage 4'!L171),0)</f>
        <v>0</v>
      </c>
      <c r="E171" s="38">
        <f>IF($A171=$D$5,IF($B171="Übertrag",0,'Anlage 4'!M171),0)</f>
        <v>0</v>
      </c>
      <c r="F171" s="38">
        <f>IF($A171=$D$5,IF($B171="Übertrag",0,'Anlage 4'!N171),0)</f>
        <v>0</v>
      </c>
      <c r="G171" s="38">
        <f>IF($A171=$D$5,IF($B171="Übertrag",0,'Anlage 4'!O171),0)</f>
        <v>0</v>
      </c>
      <c r="H171" s="38">
        <f>IF($A171=$D$5,IF($B171="Übertrag",0,'Anlage 4'!P171),0)</f>
        <v>0</v>
      </c>
      <c r="I171" s="38">
        <f>IF($A171=$D$5,IF($B171="Übertrag",0,'Anlage 4'!Q171),0)</f>
        <v>0</v>
      </c>
      <c r="J171" s="38">
        <f>IF($A171=$D$5,IF($B171="Übertrag",0,'Anlage 4'!R171),0)</f>
        <v>0</v>
      </c>
      <c r="K171" s="38">
        <f>IF($A171=$D$5,IF($B171="Übertrag",0,'Anlage 4'!S171),0)</f>
        <v>0</v>
      </c>
      <c r="L171" s="38">
        <f>IF($A171=$D$5,IF($B171="Übertrag",0,'Anlage 4'!T171),0)</f>
        <v>0</v>
      </c>
      <c r="N171" s="135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Z171" s="135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L171" s="135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X171" s="135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</row>
    <row r="172" spans="1:60" ht="12.75" hidden="1" customHeight="1" outlineLevel="3" x14ac:dyDescent="0.2">
      <c r="A172" s="79" t="str">
        <f>'Anlage 4'!D172</f>
        <v>O</v>
      </c>
      <c r="B172" s="38">
        <f>IF($A172=$D$5,'Anlage 4'!H172,0)</f>
        <v>0</v>
      </c>
      <c r="C172" s="38">
        <f>IF($A172=$D$5,'Anlage 4'!K172,0)</f>
        <v>0</v>
      </c>
      <c r="D172" s="38">
        <f>IF($A172=$D$5,'Anlage 4'!L172,0)</f>
        <v>0</v>
      </c>
      <c r="E172" s="38">
        <f>IF($A172=$D$5,'Anlage 4'!M172,0)</f>
        <v>0</v>
      </c>
      <c r="F172" s="38">
        <f>IF($A172=$D$5,'Anlage 4'!N172,0)</f>
        <v>0</v>
      </c>
      <c r="G172" s="38">
        <f>IF($A172=$D$5,'Anlage 4'!O172,0)</f>
        <v>0</v>
      </c>
      <c r="H172" s="38">
        <f>IF($A172=$D$5,'Anlage 4'!P172,0)</f>
        <v>0</v>
      </c>
      <c r="I172" s="38">
        <f>IF($A172=$D$5,'Anlage 4'!Q172,0)</f>
        <v>0</v>
      </c>
      <c r="J172" s="38">
        <f>IF($A172=$D$5,'Anlage 4'!R172,0)</f>
        <v>0</v>
      </c>
      <c r="K172" s="38">
        <f>IF($A172=$D$5,'Anlage 4'!S172,0)</f>
        <v>0</v>
      </c>
      <c r="L172" s="38">
        <f>IF($A172=$D$5,'Anlage 4'!T172,0)</f>
        <v>0</v>
      </c>
      <c r="N172" s="135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Z172" s="135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L172" s="135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X172" s="135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</row>
    <row r="173" spans="1:60" ht="12.75" hidden="1" customHeight="1" outlineLevel="3" x14ac:dyDescent="0.2">
      <c r="A173" s="79" t="str">
        <f>'Anlage 4'!D173</f>
        <v>O</v>
      </c>
      <c r="B173" s="38">
        <f>IF($A173=$D$5,'Anlage 4'!H173,0)</f>
        <v>0</v>
      </c>
      <c r="C173" s="38">
        <f>IF($A173=$D$5,'Anlage 4'!K173,0)</f>
        <v>0</v>
      </c>
      <c r="D173" s="38">
        <f>IF($A173=$D$5,'Anlage 4'!L173,0)</f>
        <v>0</v>
      </c>
      <c r="E173" s="38">
        <f>IF($A173=$D$5,'Anlage 4'!M173,0)</f>
        <v>0</v>
      </c>
      <c r="F173" s="38">
        <f>IF($A173=$D$5,'Anlage 4'!N173,0)</f>
        <v>0</v>
      </c>
      <c r="G173" s="38">
        <f>IF($A173=$D$5,'Anlage 4'!O173,0)</f>
        <v>0</v>
      </c>
      <c r="H173" s="38">
        <f>IF($A173=$D$5,'Anlage 4'!P173,0)</f>
        <v>0</v>
      </c>
      <c r="I173" s="38">
        <f>IF($A173=$D$5,'Anlage 4'!Q173,0)</f>
        <v>0</v>
      </c>
      <c r="J173" s="38">
        <f>IF($A173=$D$5,'Anlage 4'!R173,0)</f>
        <v>0</v>
      </c>
      <c r="K173" s="38">
        <f>IF($A173=$D$5,'Anlage 4'!S173,0)</f>
        <v>0</v>
      </c>
      <c r="L173" s="38">
        <f>IF($A173=$D$5,'Anlage 4'!T173,0)</f>
        <v>0</v>
      </c>
      <c r="N173" s="135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Z173" s="135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L173" s="135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X173" s="135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</row>
    <row r="174" spans="1:60" ht="12.75" hidden="1" customHeight="1" outlineLevel="3" x14ac:dyDescent="0.2">
      <c r="A174" s="79" t="str">
        <f>'Anlage 4'!D174</f>
        <v>O</v>
      </c>
      <c r="B174" s="38">
        <f>IF($A174=$D$5,'Anlage 4'!H174,0)</f>
        <v>0</v>
      </c>
      <c r="C174" s="38">
        <f>IF($A174=$D$5,'Anlage 4'!K174,0)</f>
        <v>0</v>
      </c>
      <c r="D174" s="38">
        <f>IF($A174=$D$5,'Anlage 4'!L174,0)</f>
        <v>0</v>
      </c>
      <c r="E174" s="38">
        <f>IF($A174=$D$5,'Anlage 4'!M174,0)</f>
        <v>0</v>
      </c>
      <c r="F174" s="38">
        <f>IF($A174=$D$5,'Anlage 4'!N174,0)</f>
        <v>0</v>
      </c>
      <c r="G174" s="38">
        <f>IF($A174=$D$5,'Anlage 4'!O174,0)</f>
        <v>0</v>
      </c>
      <c r="H174" s="38">
        <f>IF($A174=$D$5,'Anlage 4'!P174,0)</f>
        <v>0</v>
      </c>
      <c r="I174" s="38">
        <f>IF($A174=$D$5,'Anlage 4'!Q174,0)</f>
        <v>0</v>
      </c>
      <c r="J174" s="38">
        <f>IF($A174=$D$5,'Anlage 4'!R174,0)</f>
        <v>0</v>
      </c>
      <c r="K174" s="38">
        <f>IF($A174=$D$5,'Anlage 4'!S174,0)</f>
        <v>0</v>
      </c>
      <c r="L174" s="38">
        <f>IF($A174=$D$5,'Anlage 4'!T174,0)</f>
        <v>0</v>
      </c>
      <c r="N174" s="135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Z174" s="135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L174" s="135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X174" s="135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</row>
    <row r="175" spans="1:60" ht="12.75" hidden="1" customHeight="1" outlineLevel="3" x14ac:dyDescent="0.2">
      <c r="A175" s="79" t="str">
        <f>'Anlage 4'!D175</f>
        <v>O</v>
      </c>
      <c r="B175" s="38">
        <f>IF($A175=$D$5,'Anlage 4'!H175,0)</f>
        <v>0</v>
      </c>
      <c r="C175" s="38">
        <f>IF($A175=$D$5,'Anlage 4'!K175,0)</f>
        <v>0</v>
      </c>
      <c r="D175" s="38">
        <f>IF($A175=$D$5,'Anlage 4'!L175,0)</f>
        <v>0</v>
      </c>
      <c r="E175" s="38">
        <f>IF($A175=$D$5,'Anlage 4'!M175,0)</f>
        <v>0</v>
      </c>
      <c r="F175" s="38">
        <f>IF($A175=$D$5,'Anlage 4'!N175,0)</f>
        <v>0</v>
      </c>
      <c r="G175" s="38">
        <f>IF($A175=$D$5,'Anlage 4'!O175,0)</f>
        <v>0</v>
      </c>
      <c r="H175" s="38">
        <f>IF($A175=$D$5,'Anlage 4'!P175,0)</f>
        <v>0</v>
      </c>
      <c r="I175" s="38">
        <f>IF($A175=$D$5,'Anlage 4'!Q175,0)</f>
        <v>0</v>
      </c>
      <c r="J175" s="38">
        <f>IF($A175=$D$5,'Anlage 4'!R175,0)</f>
        <v>0</v>
      </c>
      <c r="K175" s="38">
        <f>IF($A175=$D$5,'Anlage 4'!S175,0)</f>
        <v>0</v>
      </c>
      <c r="L175" s="38">
        <f>IF($A175=$D$5,'Anlage 4'!T175,0)</f>
        <v>0</v>
      </c>
      <c r="N175" s="135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Z175" s="135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L175" s="135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X175" s="135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</row>
    <row r="176" spans="1:60" ht="12.75" hidden="1" customHeight="1" outlineLevel="3" x14ac:dyDescent="0.2">
      <c r="A176" s="79" t="str">
        <f>'Anlage 4'!D176</f>
        <v>O</v>
      </c>
      <c r="B176" s="38">
        <f>IF($A176=$D$5,'Anlage 4'!H176,0)</f>
        <v>0</v>
      </c>
      <c r="C176" s="38">
        <f>IF($A176=$D$5,'Anlage 4'!K176,0)</f>
        <v>0</v>
      </c>
      <c r="D176" s="38">
        <f>IF($A176=$D$5,'Anlage 4'!L176,0)</f>
        <v>0</v>
      </c>
      <c r="E176" s="38">
        <f>IF($A176=$D$5,'Anlage 4'!M176,0)</f>
        <v>0</v>
      </c>
      <c r="F176" s="38">
        <f>IF($A176=$D$5,'Anlage 4'!N176,0)</f>
        <v>0</v>
      </c>
      <c r="G176" s="38">
        <f>IF($A176=$D$5,'Anlage 4'!O176,0)</f>
        <v>0</v>
      </c>
      <c r="H176" s="38">
        <f>IF($A176=$D$5,'Anlage 4'!P176,0)</f>
        <v>0</v>
      </c>
      <c r="I176" s="38">
        <f>IF($A176=$D$5,'Anlage 4'!Q176,0)</f>
        <v>0</v>
      </c>
      <c r="J176" s="38">
        <f>IF($A176=$D$5,'Anlage 4'!R176,0)</f>
        <v>0</v>
      </c>
      <c r="K176" s="38">
        <f>IF($A176=$D$5,'Anlage 4'!S176,0)</f>
        <v>0</v>
      </c>
      <c r="L176" s="38">
        <f>IF($A176=$D$5,'Anlage 4'!T176,0)</f>
        <v>0</v>
      </c>
      <c r="N176" s="135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Z176" s="135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L176" s="135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X176" s="135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</row>
    <row r="177" spans="1:60" ht="12.75" hidden="1" customHeight="1" outlineLevel="3" x14ac:dyDescent="0.2">
      <c r="A177" s="79" t="str">
        <f>'Anlage 4'!D177</f>
        <v>O</v>
      </c>
      <c r="B177" s="38">
        <f>IF($A177=$D$5,'Anlage 4'!H177,0)</f>
        <v>0</v>
      </c>
      <c r="C177" s="38">
        <f>IF($A177=$D$5,'Anlage 4'!K177,0)</f>
        <v>0</v>
      </c>
      <c r="D177" s="38">
        <f>IF($A177=$D$5,'Anlage 4'!L177,0)</f>
        <v>0</v>
      </c>
      <c r="E177" s="38">
        <f>IF($A177=$D$5,'Anlage 4'!M177,0)</f>
        <v>0</v>
      </c>
      <c r="F177" s="38">
        <f>IF($A177=$D$5,'Anlage 4'!N177,0)</f>
        <v>0</v>
      </c>
      <c r="G177" s="38">
        <f>IF($A177=$D$5,'Anlage 4'!O177,0)</f>
        <v>0</v>
      </c>
      <c r="H177" s="38">
        <f>IF($A177=$D$5,'Anlage 4'!P177,0)</f>
        <v>0</v>
      </c>
      <c r="I177" s="38">
        <f>IF($A177=$D$5,'Anlage 4'!Q177,0)</f>
        <v>0</v>
      </c>
      <c r="J177" s="38">
        <f>IF($A177=$D$5,'Anlage 4'!R177,0)</f>
        <v>0</v>
      </c>
      <c r="K177" s="38">
        <f>IF($A177=$D$5,'Anlage 4'!S177,0)</f>
        <v>0</v>
      </c>
      <c r="L177" s="38">
        <f>IF($A177=$D$5,'Anlage 4'!T177,0)</f>
        <v>0</v>
      </c>
      <c r="N177" s="135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Z177" s="135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L177" s="135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X177" s="135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</row>
    <row r="178" spans="1:60" ht="12.75" hidden="1" customHeight="1" outlineLevel="3" x14ac:dyDescent="0.2">
      <c r="A178" s="79" t="str">
        <f>'Anlage 4'!D178</f>
        <v>O</v>
      </c>
      <c r="B178" s="38">
        <f>IF($A178=$D$5,'Anlage 4'!H178,0)</f>
        <v>0</v>
      </c>
      <c r="C178" s="38">
        <f>IF($A178=$D$5,'Anlage 4'!K178,0)</f>
        <v>0</v>
      </c>
      <c r="D178" s="38">
        <f>IF($A178=$D$5,'Anlage 4'!L178,0)</f>
        <v>0</v>
      </c>
      <c r="E178" s="38">
        <f>IF($A178=$D$5,'Anlage 4'!M178,0)</f>
        <v>0</v>
      </c>
      <c r="F178" s="38">
        <f>IF($A178=$D$5,'Anlage 4'!N178,0)</f>
        <v>0</v>
      </c>
      <c r="G178" s="38">
        <f>IF($A178=$D$5,'Anlage 4'!O178,0)</f>
        <v>0</v>
      </c>
      <c r="H178" s="38">
        <f>IF($A178=$D$5,'Anlage 4'!P178,0)</f>
        <v>0</v>
      </c>
      <c r="I178" s="38">
        <f>IF($A178=$D$5,'Anlage 4'!Q178,0)</f>
        <v>0</v>
      </c>
      <c r="J178" s="38">
        <f>IF($A178=$D$5,'Anlage 4'!R178,0)</f>
        <v>0</v>
      </c>
      <c r="K178" s="38">
        <f>IF($A178=$D$5,'Anlage 4'!S178,0)</f>
        <v>0</v>
      </c>
      <c r="L178" s="38">
        <f>IF($A178=$D$5,'Anlage 4'!T178,0)</f>
        <v>0</v>
      </c>
      <c r="N178" s="135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Z178" s="135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L178" s="135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X178" s="135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</row>
    <row r="179" spans="1:60" ht="12.75" hidden="1" customHeight="1" outlineLevel="3" x14ac:dyDescent="0.2">
      <c r="A179" s="79" t="str">
        <f>'Anlage 4'!D179</f>
        <v>O</v>
      </c>
      <c r="B179" s="38">
        <f>IF($A179=$D$5,'Anlage 4'!H179,0)</f>
        <v>0</v>
      </c>
      <c r="C179" s="38">
        <f>IF($A179=$D$5,'Anlage 4'!K179,0)</f>
        <v>0</v>
      </c>
      <c r="D179" s="38">
        <f>IF($A179=$D$5,'Anlage 4'!L179,0)</f>
        <v>0</v>
      </c>
      <c r="E179" s="38">
        <f>IF($A179=$D$5,'Anlage 4'!M179,0)</f>
        <v>0</v>
      </c>
      <c r="F179" s="38">
        <f>IF($A179=$D$5,'Anlage 4'!N179,0)</f>
        <v>0</v>
      </c>
      <c r="G179" s="38">
        <f>IF($A179=$D$5,'Anlage 4'!O179,0)</f>
        <v>0</v>
      </c>
      <c r="H179" s="38">
        <f>IF($A179=$D$5,'Anlage 4'!P179,0)</f>
        <v>0</v>
      </c>
      <c r="I179" s="38">
        <f>IF($A179=$D$5,'Anlage 4'!Q179,0)</f>
        <v>0</v>
      </c>
      <c r="J179" s="38">
        <f>IF($A179=$D$5,'Anlage 4'!R179,0)</f>
        <v>0</v>
      </c>
      <c r="K179" s="38">
        <f>IF($A179=$D$5,'Anlage 4'!S179,0)</f>
        <v>0</v>
      </c>
      <c r="L179" s="38">
        <f>IF($A179=$D$5,'Anlage 4'!T179,0)</f>
        <v>0</v>
      </c>
      <c r="N179" s="135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Z179" s="135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L179" s="135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X179" s="135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</row>
    <row r="180" spans="1:60" ht="12.75" hidden="1" customHeight="1" outlineLevel="3" x14ac:dyDescent="0.2">
      <c r="A180" s="79" t="str">
        <f>'Anlage 4'!D180</f>
        <v>O</v>
      </c>
      <c r="B180" s="38">
        <f>IF($A180=$D$5,'Anlage 4'!H180,0)</f>
        <v>0</v>
      </c>
      <c r="C180" s="38">
        <f>IF($A180=$D$5,'Anlage 4'!K180,0)</f>
        <v>0</v>
      </c>
      <c r="D180" s="38">
        <f>IF($A180=$D$5,'Anlage 4'!L180,0)</f>
        <v>0</v>
      </c>
      <c r="E180" s="38">
        <f>IF($A180=$D$5,'Anlage 4'!M180,0)</f>
        <v>0</v>
      </c>
      <c r="F180" s="38">
        <f>IF($A180=$D$5,'Anlage 4'!N180,0)</f>
        <v>0</v>
      </c>
      <c r="G180" s="38">
        <f>IF($A180=$D$5,'Anlage 4'!O180,0)</f>
        <v>0</v>
      </c>
      <c r="H180" s="38">
        <f>IF($A180=$D$5,'Anlage 4'!P180,0)</f>
        <v>0</v>
      </c>
      <c r="I180" s="38">
        <f>IF($A180=$D$5,'Anlage 4'!Q180,0)</f>
        <v>0</v>
      </c>
      <c r="J180" s="38">
        <f>IF($A180=$D$5,'Anlage 4'!R180,0)</f>
        <v>0</v>
      </c>
      <c r="K180" s="38">
        <f>IF($A180=$D$5,'Anlage 4'!S180,0)</f>
        <v>0</v>
      </c>
      <c r="L180" s="38">
        <f>IF($A180=$D$5,'Anlage 4'!T180,0)</f>
        <v>0</v>
      </c>
      <c r="N180" s="135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Z180" s="135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L180" s="135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X180" s="135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</row>
    <row r="181" spans="1:60" ht="12.75" hidden="1" customHeight="1" outlineLevel="3" x14ac:dyDescent="0.2">
      <c r="A181" s="79" t="str">
        <f>'Anlage 4'!D181</f>
        <v>O</v>
      </c>
      <c r="B181" s="38">
        <f>IF($A181=$D$5,'Anlage 4'!H181,0)</f>
        <v>0</v>
      </c>
      <c r="C181" s="38">
        <f>IF($A181=$D$5,'Anlage 4'!K181,0)</f>
        <v>0</v>
      </c>
      <c r="D181" s="38">
        <f>IF($A181=$D$5,'Anlage 4'!L181,0)</f>
        <v>0</v>
      </c>
      <c r="E181" s="38">
        <f>IF($A181=$D$5,'Anlage 4'!M181,0)</f>
        <v>0</v>
      </c>
      <c r="F181" s="38">
        <f>IF($A181=$D$5,'Anlage 4'!N181,0)</f>
        <v>0</v>
      </c>
      <c r="G181" s="38">
        <f>IF($A181=$D$5,'Anlage 4'!O181,0)</f>
        <v>0</v>
      </c>
      <c r="H181" s="38">
        <f>IF($A181=$D$5,'Anlage 4'!P181,0)</f>
        <v>0</v>
      </c>
      <c r="I181" s="38">
        <f>IF($A181=$D$5,'Anlage 4'!Q181,0)</f>
        <v>0</v>
      </c>
      <c r="J181" s="38">
        <f>IF($A181=$D$5,'Anlage 4'!R181,0)</f>
        <v>0</v>
      </c>
      <c r="K181" s="38">
        <f>IF($A181=$D$5,'Anlage 4'!S181,0)</f>
        <v>0</v>
      </c>
      <c r="L181" s="38">
        <f>IF($A181=$D$5,'Anlage 4'!T181,0)</f>
        <v>0</v>
      </c>
      <c r="N181" s="135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Z181" s="135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L181" s="135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X181" s="135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</row>
    <row r="182" spans="1:60" ht="12.75" hidden="1" customHeight="1" outlineLevel="3" x14ac:dyDescent="0.2">
      <c r="A182" s="79" t="str">
        <f>'Anlage 4'!D182</f>
        <v>O</v>
      </c>
      <c r="B182" s="38">
        <f>IF($A182=$D$5,'Anlage 4'!H182,0)</f>
        <v>0</v>
      </c>
      <c r="C182" s="38">
        <f>IF($A182=$D$5,'Anlage 4'!K182,0)</f>
        <v>0</v>
      </c>
      <c r="D182" s="38">
        <f>IF($A182=$D$5,'Anlage 4'!L182,0)</f>
        <v>0</v>
      </c>
      <c r="E182" s="38">
        <f>IF($A182=$D$5,'Anlage 4'!M182,0)</f>
        <v>0</v>
      </c>
      <c r="F182" s="38">
        <f>IF($A182=$D$5,'Anlage 4'!N182,0)</f>
        <v>0</v>
      </c>
      <c r="G182" s="38">
        <f>IF($A182=$D$5,'Anlage 4'!O182,0)</f>
        <v>0</v>
      </c>
      <c r="H182" s="38">
        <f>IF($A182=$D$5,'Anlage 4'!P182,0)</f>
        <v>0</v>
      </c>
      <c r="I182" s="38">
        <f>IF($A182=$D$5,'Anlage 4'!Q182,0)</f>
        <v>0</v>
      </c>
      <c r="J182" s="38">
        <f>IF($A182=$D$5,'Anlage 4'!R182,0)</f>
        <v>0</v>
      </c>
      <c r="K182" s="38">
        <f>IF($A182=$D$5,'Anlage 4'!S182,0)</f>
        <v>0</v>
      </c>
      <c r="L182" s="38">
        <f>IF($A182=$D$5,'Anlage 4'!T182,0)</f>
        <v>0</v>
      </c>
      <c r="N182" s="135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Z182" s="135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L182" s="135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X182" s="135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</row>
    <row r="183" spans="1:60" ht="12.75" hidden="1" customHeight="1" outlineLevel="3" x14ac:dyDescent="0.2">
      <c r="A183" s="79" t="str">
        <f>'Anlage 4'!D183</f>
        <v>O</v>
      </c>
      <c r="B183" s="38">
        <f>IF($A183=$D$5,'Anlage 4'!H183,0)</f>
        <v>0</v>
      </c>
      <c r="C183" s="38">
        <f>IF($A183=$D$5,'Anlage 4'!K183,0)</f>
        <v>0</v>
      </c>
      <c r="D183" s="38">
        <f>IF($A183=$D$5,'Anlage 4'!L183,0)</f>
        <v>0</v>
      </c>
      <c r="E183" s="38">
        <f>IF($A183=$D$5,'Anlage 4'!M183,0)</f>
        <v>0</v>
      </c>
      <c r="F183" s="38">
        <f>IF($A183=$D$5,'Anlage 4'!N183,0)</f>
        <v>0</v>
      </c>
      <c r="G183" s="38">
        <f>IF($A183=$D$5,'Anlage 4'!O183,0)</f>
        <v>0</v>
      </c>
      <c r="H183" s="38">
        <f>IF($A183=$D$5,'Anlage 4'!P183,0)</f>
        <v>0</v>
      </c>
      <c r="I183" s="38">
        <f>IF($A183=$D$5,'Anlage 4'!Q183,0)</f>
        <v>0</v>
      </c>
      <c r="J183" s="38">
        <f>IF($A183=$D$5,'Anlage 4'!R183,0)</f>
        <v>0</v>
      </c>
      <c r="K183" s="38">
        <f>IF($A183=$D$5,'Anlage 4'!S183,0)</f>
        <v>0</v>
      </c>
      <c r="L183" s="38">
        <f>IF($A183=$D$5,'Anlage 4'!T183,0)</f>
        <v>0</v>
      </c>
      <c r="N183" s="135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Z183" s="135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L183" s="135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X183" s="135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</row>
    <row r="184" spans="1:60" ht="12.75" hidden="1" customHeight="1" outlineLevel="3" x14ac:dyDescent="0.2">
      <c r="A184" s="79" t="str">
        <f>'Anlage 4'!D184</f>
        <v>O</v>
      </c>
      <c r="B184" s="38">
        <f>IF($A184=$D$5,'Anlage 4'!H184,0)</f>
        <v>0</v>
      </c>
      <c r="C184" s="38">
        <f>IF($A184=$D$5,'Anlage 4'!K184,0)</f>
        <v>0</v>
      </c>
      <c r="D184" s="38">
        <f>IF($A184=$D$5,'Anlage 4'!L184,0)</f>
        <v>0</v>
      </c>
      <c r="E184" s="38">
        <f>IF($A184=$D$5,'Anlage 4'!M184,0)</f>
        <v>0</v>
      </c>
      <c r="F184" s="38">
        <f>IF($A184=$D$5,'Anlage 4'!N184,0)</f>
        <v>0</v>
      </c>
      <c r="G184" s="38">
        <f>IF($A184=$D$5,'Anlage 4'!O184,0)</f>
        <v>0</v>
      </c>
      <c r="H184" s="38">
        <f>IF($A184=$D$5,'Anlage 4'!P184,0)</f>
        <v>0</v>
      </c>
      <c r="I184" s="38">
        <f>IF($A184=$D$5,'Anlage 4'!Q184,0)</f>
        <v>0</v>
      </c>
      <c r="J184" s="38">
        <f>IF($A184=$D$5,'Anlage 4'!R184,0)</f>
        <v>0</v>
      </c>
      <c r="K184" s="38">
        <f>IF($A184=$D$5,'Anlage 4'!S184,0)</f>
        <v>0</v>
      </c>
      <c r="L184" s="38">
        <f>IF($A184=$D$5,'Anlage 4'!T184,0)</f>
        <v>0</v>
      </c>
      <c r="N184" s="135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Z184" s="135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L184" s="135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X184" s="135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</row>
    <row r="185" spans="1:60" ht="12.75" hidden="1" customHeight="1" outlineLevel="3" x14ac:dyDescent="0.2">
      <c r="A185" s="79" t="str">
        <f>'Anlage 4'!D185</f>
        <v>O</v>
      </c>
      <c r="B185" s="38">
        <f>IF($A185=$D$5,'Anlage 4'!H185,0)</f>
        <v>0</v>
      </c>
      <c r="C185" s="38">
        <f>IF($A185=$D$5,'Anlage 4'!K185,0)</f>
        <v>0</v>
      </c>
      <c r="D185" s="38">
        <f>IF($A185=$D$5,'Anlage 4'!L185,0)</f>
        <v>0</v>
      </c>
      <c r="E185" s="38">
        <f>IF($A185=$D$5,'Anlage 4'!M185,0)</f>
        <v>0</v>
      </c>
      <c r="F185" s="38">
        <f>IF($A185=$D$5,'Anlage 4'!N185,0)</f>
        <v>0</v>
      </c>
      <c r="G185" s="38">
        <f>IF($A185=$D$5,'Anlage 4'!O185,0)</f>
        <v>0</v>
      </c>
      <c r="H185" s="38">
        <f>IF($A185=$D$5,'Anlage 4'!P185,0)</f>
        <v>0</v>
      </c>
      <c r="I185" s="38">
        <f>IF($A185=$D$5,'Anlage 4'!Q185,0)</f>
        <v>0</v>
      </c>
      <c r="J185" s="38">
        <f>IF($A185=$D$5,'Anlage 4'!R185,0)</f>
        <v>0</v>
      </c>
      <c r="K185" s="38">
        <f>IF($A185=$D$5,'Anlage 4'!S185,0)</f>
        <v>0</v>
      </c>
      <c r="L185" s="38">
        <f>IF($A185=$D$5,'Anlage 4'!T185,0)</f>
        <v>0</v>
      </c>
      <c r="N185" s="135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Z185" s="135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L185" s="135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X185" s="135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</row>
    <row r="186" spans="1:60" ht="12.75" hidden="1" customHeight="1" outlineLevel="3" x14ac:dyDescent="0.2">
      <c r="A186" s="79" t="str">
        <f>'Anlage 4'!D186</f>
        <v>O</v>
      </c>
      <c r="B186" s="38">
        <f>IF($A186=$D$5,'Anlage 4'!H186,0)</f>
        <v>0</v>
      </c>
      <c r="C186" s="38">
        <f>IF($A186=$D$5,'Anlage 4'!K186,0)</f>
        <v>0</v>
      </c>
      <c r="D186" s="38">
        <f>IF($A186=$D$5,'Anlage 4'!L186,0)</f>
        <v>0</v>
      </c>
      <c r="E186" s="38">
        <f>IF($A186=$D$5,'Anlage 4'!M186,0)</f>
        <v>0</v>
      </c>
      <c r="F186" s="38">
        <f>IF($A186=$D$5,'Anlage 4'!N186,0)</f>
        <v>0</v>
      </c>
      <c r="G186" s="38">
        <f>IF($A186=$D$5,'Anlage 4'!O186,0)</f>
        <v>0</v>
      </c>
      <c r="H186" s="38">
        <f>IF($A186=$D$5,'Anlage 4'!P186,0)</f>
        <v>0</v>
      </c>
      <c r="I186" s="38">
        <f>IF($A186=$D$5,'Anlage 4'!Q186,0)</f>
        <v>0</v>
      </c>
      <c r="J186" s="38">
        <f>IF($A186=$D$5,'Anlage 4'!R186,0)</f>
        <v>0</v>
      </c>
      <c r="K186" s="38">
        <f>IF($A186=$D$5,'Anlage 4'!S186,0)</f>
        <v>0</v>
      </c>
      <c r="L186" s="38">
        <f>IF($A186=$D$5,'Anlage 4'!T186,0)</f>
        <v>0</v>
      </c>
      <c r="N186" s="135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Z186" s="135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L186" s="135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X186" s="135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</row>
    <row r="187" spans="1:60" ht="12.75" hidden="1" customHeight="1" outlineLevel="3" x14ac:dyDescent="0.2">
      <c r="A187" s="79" t="str">
        <f>'Anlage 4'!D187</f>
        <v>O</v>
      </c>
      <c r="B187" s="38">
        <f>IF($A187=$D$5,'Anlage 4'!H187,0)</f>
        <v>0</v>
      </c>
      <c r="C187" s="38">
        <f>IF($A187=$D$5,'Anlage 4'!K187,0)</f>
        <v>0</v>
      </c>
      <c r="D187" s="38">
        <f>IF($A187=$D$5,'Anlage 4'!L187,0)</f>
        <v>0</v>
      </c>
      <c r="E187" s="38">
        <f>IF($A187=$D$5,'Anlage 4'!M187,0)</f>
        <v>0</v>
      </c>
      <c r="F187" s="38">
        <f>IF($A187=$D$5,'Anlage 4'!N187,0)</f>
        <v>0</v>
      </c>
      <c r="G187" s="38">
        <f>IF($A187=$D$5,'Anlage 4'!O187,0)</f>
        <v>0</v>
      </c>
      <c r="H187" s="38">
        <f>IF($A187=$D$5,'Anlage 4'!P187,0)</f>
        <v>0</v>
      </c>
      <c r="I187" s="38">
        <f>IF($A187=$D$5,'Anlage 4'!Q187,0)</f>
        <v>0</v>
      </c>
      <c r="J187" s="38">
        <f>IF($A187=$D$5,'Anlage 4'!R187,0)</f>
        <v>0</v>
      </c>
      <c r="K187" s="38">
        <f>IF($A187=$D$5,'Anlage 4'!S187,0)</f>
        <v>0</v>
      </c>
      <c r="L187" s="38">
        <f>IF($A187=$D$5,'Anlage 4'!T187,0)</f>
        <v>0</v>
      </c>
      <c r="N187" s="135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Z187" s="135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L187" s="135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X187" s="135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</row>
    <row r="188" spans="1:60" ht="12.75" hidden="1" customHeight="1" outlineLevel="3" x14ac:dyDescent="0.2">
      <c r="A188" s="79" t="str">
        <f>'Anlage 4'!D188</f>
        <v>O</v>
      </c>
      <c r="B188" s="38">
        <f>IF($A188=$D$5,'Anlage 4'!H188,0)</f>
        <v>0</v>
      </c>
      <c r="C188" s="38">
        <f>IF($A188=$D$5,'Anlage 4'!K188,0)</f>
        <v>0</v>
      </c>
      <c r="D188" s="38">
        <f>IF($A188=$D$5,'Anlage 4'!L188,0)</f>
        <v>0</v>
      </c>
      <c r="E188" s="38">
        <f>IF($A188=$D$5,'Anlage 4'!M188,0)</f>
        <v>0</v>
      </c>
      <c r="F188" s="38">
        <f>IF($A188=$D$5,'Anlage 4'!N188,0)</f>
        <v>0</v>
      </c>
      <c r="G188" s="38">
        <f>IF($A188=$D$5,'Anlage 4'!O188,0)</f>
        <v>0</v>
      </c>
      <c r="H188" s="38">
        <f>IF($A188=$D$5,'Anlage 4'!P188,0)</f>
        <v>0</v>
      </c>
      <c r="I188" s="38">
        <f>IF($A188=$D$5,'Anlage 4'!Q188,0)</f>
        <v>0</v>
      </c>
      <c r="J188" s="38">
        <f>IF($A188=$D$5,'Anlage 4'!R188,0)</f>
        <v>0</v>
      </c>
      <c r="K188" s="38">
        <f>IF($A188=$D$5,'Anlage 4'!S188,0)</f>
        <v>0</v>
      </c>
      <c r="L188" s="38">
        <f>IF($A188=$D$5,'Anlage 4'!T188,0)</f>
        <v>0</v>
      </c>
      <c r="N188" s="135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Z188" s="135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L188" s="135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X188" s="135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</row>
    <row r="189" spans="1:60" ht="12.75" hidden="1" customHeight="1" outlineLevel="3" x14ac:dyDescent="0.2">
      <c r="A189" s="79" t="str">
        <f>'Anlage 4'!D189</f>
        <v>O</v>
      </c>
      <c r="B189" s="38">
        <f>IF($A189=$D$5,'Anlage 4'!H189,0)</f>
        <v>0</v>
      </c>
      <c r="C189" s="38">
        <f>IF($A189=$D$5,'Anlage 4'!K189,0)</f>
        <v>0</v>
      </c>
      <c r="D189" s="38">
        <f>IF($A189=$D$5,'Anlage 4'!L189,0)</f>
        <v>0</v>
      </c>
      <c r="E189" s="38">
        <f>IF($A189=$D$5,'Anlage 4'!M189,0)</f>
        <v>0</v>
      </c>
      <c r="F189" s="38">
        <f>IF($A189=$D$5,'Anlage 4'!N189,0)</f>
        <v>0</v>
      </c>
      <c r="G189" s="38">
        <f>IF($A189=$D$5,'Anlage 4'!O189,0)</f>
        <v>0</v>
      </c>
      <c r="H189" s="38">
        <f>IF($A189=$D$5,'Anlage 4'!P189,0)</f>
        <v>0</v>
      </c>
      <c r="I189" s="38">
        <f>IF($A189=$D$5,'Anlage 4'!Q189,0)</f>
        <v>0</v>
      </c>
      <c r="J189" s="38">
        <f>IF($A189=$D$5,'Anlage 4'!R189,0)</f>
        <v>0</v>
      </c>
      <c r="K189" s="38">
        <f>IF($A189=$D$5,'Anlage 4'!S189,0)</f>
        <v>0</v>
      </c>
      <c r="L189" s="38">
        <f>IF($A189=$D$5,'Anlage 4'!T189,0)</f>
        <v>0</v>
      </c>
      <c r="N189" s="135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Z189" s="135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L189" s="135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X189" s="135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</row>
    <row r="190" spans="1:60" ht="12.75" hidden="1" customHeight="1" outlineLevel="3" x14ac:dyDescent="0.2">
      <c r="A190" s="79" t="str">
        <f>'Anlage 4'!D190</f>
        <v>O</v>
      </c>
      <c r="B190" s="38">
        <f>IF($A190=$D$5,'Anlage 4'!H190,0)</f>
        <v>0</v>
      </c>
      <c r="C190" s="38">
        <f>IF($A190=$D$5,'Anlage 4'!K190,0)</f>
        <v>0</v>
      </c>
      <c r="D190" s="38">
        <f>IF($A190=$D$5,'Anlage 4'!L190,0)</f>
        <v>0</v>
      </c>
      <c r="E190" s="38">
        <f>IF($A190=$D$5,'Anlage 4'!M190,0)</f>
        <v>0</v>
      </c>
      <c r="F190" s="38">
        <f>IF($A190=$D$5,'Anlage 4'!N190,0)</f>
        <v>0</v>
      </c>
      <c r="G190" s="38">
        <f>IF($A190=$D$5,'Anlage 4'!O190,0)</f>
        <v>0</v>
      </c>
      <c r="H190" s="38">
        <f>IF($A190=$D$5,'Anlage 4'!P190,0)</f>
        <v>0</v>
      </c>
      <c r="I190" s="38">
        <f>IF($A190=$D$5,'Anlage 4'!Q190,0)</f>
        <v>0</v>
      </c>
      <c r="J190" s="38">
        <f>IF($A190=$D$5,'Anlage 4'!R190,0)</f>
        <v>0</v>
      </c>
      <c r="K190" s="38">
        <f>IF($A190=$D$5,'Anlage 4'!S190,0)</f>
        <v>0</v>
      </c>
      <c r="L190" s="38">
        <f>IF($A190=$D$5,'Anlage 4'!T190,0)</f>
        <v>0</v>
      </c>
      <c r="N190" s="135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Z190" s="135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L190" s="135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X190" s="135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</row>
    <row r="191" spans="1:60" ht="12.75" hidden="1" customHeight="1" outlineLevel="3" x14ac:dyDescent="0.2">
      <c r="A191" s="79" t="str">
        <f>'Anlage 4'!D191</f>
        <v>O</v>
      </c>
      <c r="B191" s="38">
        <f>IF($A191=$D$5,'Anlage 4'!H191,0)</f>
        <v>0</v>
      </c>
      <c r="C191" s="38">
        <f>IF($A191=$D$5,'Anlage 4'!K191,0)</f>
        <v>0</v>
      </c>
      <c r="D191" s="38">
        <f>IF($A191=$D$5,'Anlage 4'!L191,0)</f>
        <v>0</v>
      </c>
      <c r="E191" s="38">
        <f>IF($A191=$D$5,'Anlage 4'!M191,0)</f>
        <v>0</v>
      </c>
      <c r="F191" s="38">
        <f>IF($A191=$D$5,'Anlage 4'!N191,0)</f>
        <v>0</v>
      </c>
      <c r="G191" s="38">
        <f>IF($A191=$D$5,'Anlage 4'!O191,0)</f>
        <v>0</v>
      </c>
      <c r="H191" s="38">
        <f>IF($A191=$D$5,'Anlage 4'!P191,0)</f>
        <v>0</v>
      </c>
      <c r="I191" s="38">
        <f>IF($A191=$D$5,'Anlage 4'!Q191,0)</f>
        <v>0</v>
      </c>
      <c r="J191" s="38">
        <f>IF($A191=$D$5,'Anlage 4'!R191,0)</f>
        <v>0</v>
      </c>
      <c r="K191" s="38">
        <f>IF($A191=$D$5,'Anlage 4'!S191,0)</f>
        <v>0</v>
      </c>
      <c r="L191" s="38">
        <f>IF($A191=$D$5,'Anlage 4'!T191,0)</f>
        <v>0</v>
      </c>
      <c r="N191" s="135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Z191" s="135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L191" s="135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X191" s="135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</row>
    <row r="192" spans="1:60" ht="12.75" hidden="1" customHeight="1" outlineLevel="3" x14ac:dyDescent="0.2">
      <c r="A192" s="79" t="str">
        <f>'Anlage 4'!D192</f>
        <v>O</v>
      </c>
      <c r="B192" s="38">
        <f>IF($A192=$D$5,'Anlage 4'!H192,0)</f>
        <v>0</v>
      </c>
      <c r="C192" s="38">
        <f>IF($A192=$D$5,'Anlage 4'!K192,0)</f>
        <v>0</v>
      </c>
      <c r="D192" s="38">
        <f>IF($A192=$D$5,'Anlage 4'!L192,0)</f>
        <v>0</v>
      </c>
      <c r="E192" s="38">
        <f>IF($A192=$D$5,'Anlage 4'!M192,0)</f>
        <v>0</v>
      </c>
      <c r="F192" s="38">
        <f>IF($A192=$D$5,'Anlage 4'!N192,0)</f>
        <v>0</v>
      </c>
      <c r="G192" s="38">
        <f>IF($A192=$D$5,'Anlage 4'!O192,0)</f>
        <v>0</v>
      </c>
      <c r="H192" s="38">
        <f>IF($A192=$D$5,'Anlage 4'!P192,0)</f>
        <v>0</v>
      </c>
      <c r="I192" s="38">
        <f>IF($A192=$D$5,'Anlage 4'!Q192,0)</f>
        <v>0</v>
      </c>
      <c r="J192" s="38">
        <f>IF($A192=$D$5,'Anlage 4'!R192,0)</f>
        <v>0</v>
      </c>
      <c r="K192" s="38">
        <f>IF($A192=$D$5,'Anlage 4'!S192,0)</f>
        <v>0</v>
      </c>
      <c r="L192" s="38">
        <f>IF($A192=$D$5,'Anlage 4'!T192,0)</f>
        <v>0</v>
      </c>
      <c r="N192" s="135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Z192" s="135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L192" s="135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X192" s="135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</row>
    <row r="193" spans="1:60" ht="12.75" hidden="1" customHeight="1" outlineLevel="3" x14ac:dyDescent="0.2">
      <c r="A193" s="79" t="str">
        <f>'Anlage 4'!D193</f>
        <v>O</v>
      </c>
      <c r="B193" s="38">
        <f>IF($A193=$D$5,'Anlage 4'!H193,0)</f>
        <v>0</v>
      </c>
      <c r="C193" s="38">
        <f>IF($A193=$D$5,'Anlage 4'!K193,0)</f>
        <v>0</v>
      </c>
      <c r="D193" s="38">
        <f>IF($A193=$D$5,'Anlage 4'!L193,0)</f>
        <v>0</v>
      </c>
      <c r="E193" s="38">
        <f>IF($A193=$D$5,'Anlage 4'!M193,0)</f>
        <v>0</v>
      </c>
      <c r="F193" s="38">
        <f>IF($A193=$D$5,'Anlage 4'!N193,0)</f>
        <v>0</v>
      </c>
      <c r="G193" s="38">
        <f>IF($A193=$D$5,'Anlage 4'!O193,0)</f>
        <v>0</v>
      </c>
      <c r="H193" s="38">
        <f>IF($A193=$D$5,'Anlage 4'!P193,0)</f>
        <v>0</v>
      </c>
      <c r="I193" s="38">
        <f>IF($A193=$D$5,'Anlage 4'!Q193,0)</f>
        <v>0</v>
      </c>
      <c r="J193" s="38">
        <f>IF($A193=$D$5,'Anlage 4'!R193,0)</f>
        <v>0</v>
      </c>
      <c r="K193" s="38">
        <f>IF($A193=$D$5,'Anlage 4'!S193,0)</f>
        <v>0</v>
      </c>
      <c r="L193" s="38">
        <f>IF($A193=$D$5,'Anlage 4'!T193,0)</f>
        <v>0</v>
      </c>
      <c r="N193" s="135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Z193" s="135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L193" s="135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X193" s="135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</row>
    <row r="194" spans="1:60" ht="12.75" hidden="1" customHeight="1" outlineLevel="3" x14ac:dyDescent="0.2">
      <c r="A194" s="79" t="str">
        <f>'Anlage 4'!D194</f>
        <v>O</v>
      </c>
      <c r="B194" s="38">
        <f>IF($A194=$D$5,'Anlage 4'!H194,0)</f>
        <v>0</v>
      </c>
      <c r="C194" s="38">
        <f>IF($A194=$D$5,'Anlage 4'!K194,0)</f>
        <v>0</v>
      </c>
      <c r="D194" s="38">
        <f>IF($A194=$D$5,'Anlage 4'!L194,0)</f>
        <v>0</v>
      </c>
      <c r="E194" s="38">
        <f>IF($A194=$D$5,'Anlage 4'!M194,0)</f>
        <v>0</v>
      </c>
      <c r="F194" s="38">
        <f>IF($A194=$D$5,'Anlage 4'!N194,0)</f>
        <v>0</v>
      </c>
      <c r="G194" s="38">
        <f>IF($A194=$D$5,'Anlage 4'!O194,0)</f>
        <v>0</v>
      </c>
      <c r="H194" s="38">
        <f>IF($A194=$D$5,'Anlage 4'!P194,0)</f>
        <v>0</v>
      </c>
      <c r="I194" s="38">
        <f>IF($A194=$D$5,'Anlage 4'!Q194,0)</f>
        <v>0</v>
      </c>
      <c r="J194" s="38">
        <f>IF($A194=$D$5,'Anlage 4'!R194,0)</f>
        <v>0</v>
      </c>
      <c r="K194" s="38">
        <f>IF($A194=$D$5,'Anlage 4'!S194,0)</f>
        <v>0</v>
      </c>
      <c r="L194" s="38">
        <f>IF($A194=$D$5,'Anlage 4'!T194,0)</f>
        <v>0</v>
      </c>
      <c r="N194" s="135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Z194" s="135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L194" s="135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X194" s="135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</row>
    <row r="195" spans="1:60" ht="12.75" hidden="1" customHeight="1" outlineLevel="3" x14ac:dyDescent="0.2">
      <c r="A195" s="79" t="str">
        <f>'Anlage 4'!D195</f>
        <v>O</v>
      </c>
      <c r="B195" s="38">
        <f>IF($A195=$D$5,'Anlage 4'!H195,0)</f>
        <v>0</v>
      </c>
      <c r="C195" s="38">
        <f>IF($A195=$D$5,'Anlage 4'!K195,0)</f>
        <v>0</v>
      </c>
      <c r="D195" s="38">
        <f>IF($A195=$D$5,'Anlage 4'!L195,0)</f>
        <v>0</v>
      </c>
      <c r="E195" s="38">
        <f>IF($A195=$D$5,'Anlage 4'!M195,0)</f>
        <v>0</v>
      </c>
      <c r="F195" s="38">
        <f>IF($A195=$D$5,'Anlage 4'!N195,0)</f>
        <v>0</v>
      </c>
      <c r="G195" s="38">
        <f>IF($A195=$D$5,'Anlage 4'!O195,0)</f>
        <v>0</v>
      </c>
      <c r="H195" s="38">
        <f>IF($A195=$D$5,'Anlage 4'!P195,0)</f>
        <v>0</v>
      </c>
      <c r="I195" s="38">
        <f>IF($A195=$D$5,'Anlage 4'!Q195,0)</f>
        <v>0</v>
      </c>
      <c r="J195" s="38">
        <f>IF($A195=$D$5,'Anlage 4'!R195,0)</f>
        <v>0</v>
      </c>
      <c r="K195" s="38">
        <f>IF($A195=$D$5,'Anlage 4'!S195,0)</f>
        <v>0</v>
      </c>
      <c r="L195" s="38">
        <f>IF($A195=$D$5,'Anlage 4'!T195,0)</f>
        <v>0</v>
      </c>
      <c r="N195" s="135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Z195" s="135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L195" s="135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X195" s="135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</row>
    <row r="196" spans="1:60" ht="12.75" hidden="1" customHeight="1" outlineLevel="3" x14ac:dyDescent="0.2">
      <c r="A196" s="79" t="str">
        <f>'Anlage 4'!D196</f>
        <v>O</v>
      </c>
      <c r="B196" s="38">
        <f>IF($A196=$D$5,'Anlage 4'!H196,0)</f>
        <v>0</v>
      </c>
      <c r="C196" s="38">
        <f>IF($A196=$D$5,'Anlage 4'!K196,0)</f>
        <v>0</v>
      </c>
      <c r="D196" s="38">
        <f>IF($A196=$D$5,'Anlage 4'!L196,0)</f>
        <v>0</v>
      </c>
      <c r="E196" s="38">
        <f>IF($A196=$D$5,'Anlage 4'!M196,0)</f>
        <v>0</v>
      </c>
      <c r="F196" s="38">
        <f>IF($A196=$D$5,'Anlage 4'!N196,0)</f>
        <v>0</v>
      </c>
      <c r="G196" s="38">
        <f>IF($A196=$D$5,'Anlage 4'!O196,0)</f>
        <v>0</v>
      </c>
      <c r="H196" s="38">
        <f>IF($A196=$D$5,'Anlage 4'!P196,0)</f>
        <v>0</v>
      </c>
      <c r="I196" s="38">
        <f>IF($A196=$D$5,'Anlage 4'!Q196,0)</f>
        <v>0</v>
      </c>
      <c r="J196" s="38">
        <f>IF($A196=$D$5,'Anlage 4'!R196,0)</f>
        <v>0</v>
      </c>
      <c r="K196" s="38">
        <f>IF($A196=$D$5,'Anlage 4'!S196,0)</f>
        <v>0</v>
      </c>
      <c r="L196" s="38">
        <f>IF($A196=$D$5,'Anlage 4'!T196,0)</f>
        <v>0</v>
      </c>
      <c r="N196" s="135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Z196" s="135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L196" s="135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X196" s="135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</row>
    <row r="197" spans="1:60" ht="12.75" hidden="1" customHeight="1" outlineLevel="3" x14ac:dyDescent="0.2">
      <c r="A197" s="80" t="str">
        <f>'Anlage 4'!D197</f>
        <v>O</v>
      </c>
      <c r="B197" s="38">
        <f>IF($A197=$D$5,'Anlage 4'!H197,0)</f>
        <v>0</v>
      </c>
      <c r="C197" s="38">
        <f>IF($A197=$D$5,'Anlage 4'!K197,0)</f>
        <v>0</v>
      </c>
      <c r="D197" s="38">
        <f>IF($A197=$D$5,'Anlage 4'!L197,0)</f>
        <v>0</v>
      </c>
      <c r="E197" s="38">
        <f>IF($A197=$D$5,'Anlage 4'!M197,0)</f>
        <v>0</v>
      </c>
      <c r="F197" s="38">
        <f>IF($A197=$D$5,'Anlage 4'!N197,0)</f>
        <v>0</v>
      </c>
      <c r="G197" s="38">
        <f>IF($A197=$D$5,'Anlage 4'!O197,0)</f>
        <v>0</v>
      </c>
      <c r="H197" s="38">
        <f>IF($A197=$D$5,'Anlage 4'!P197,0)</f>
        <v>0</v>
      </c>
      <c r="I197" s="38">
        <f>IF($A197=$D$5,'Anlage 4'!Q197,0)</f>
        <v>0</v>
      </c>
      <c r="J197" s="38">
        <f>IF($A197=$D$5,'Anlage 4'!R197,0)</f>
        <v>0</v>
      </c>
      <c r="K197" s="38">
        <f>IF($A197=$D$5,'Anlage 4'!S197,0)</f>
        <v>0</v>
      </c>
      <c r="L197" s="38">
        <f>IF($A197=$D$5,'Anlage 4'!T197,0)</f>
        <v>0</v>
      </c>
      <c r="N197" s="135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Z197" s="135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L197" s="135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X197" s="135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</row>
    <row r="198" spans="1:60" ht="12.75" hidden="1" customHeight="1" outlineLevel="1" x14ac:dyDescent="0.2">
      <c r="A198" s="9"/>
      <c r="B198" s="41">
        <f t="shared" ref="B198:L198" si="27">SUM(B170:B197)</f>
        <v>0</v>
      </c>
      <c r="C198" s="41">
        <f t="shared" si="27"/>
        <v>0</v>
      </c>
      <c r="D198" s="41">
        <f t="shared" si="27"/>
        <v>0</v>
      </c>
      <c r="E198" s="41">
        <f t="shared" si="27"/>
        <v>0</v>
      </c>
      <c r="F198" s="41">
        <f>SUM(F170:F197)</f>
        <v>0</v>
      </c>
      <c r="G198" s="41">
        <f>SUM(G170:G197)</f>
        <v>0</v>
      </c>
      <c r="H198" s="41">
        <f>SUM(H170:H197)</f>
        <v>0</v>
      </c>
      <c r="I198" s="41">
        <f>SUM(I170:I197)</f>
        <v>0</v>
      </c>
      <c r="J198" s="41">
        <f t="shared" si="27"/>
        <v>0</v>
      </c>
      <c r="K198" s="41">
        <f t="shared" si="27"/>
        <v>0</v>
      </c>
      <c r="L198" s="41">
        <f t="shared" si="27"/>
        <v>0</v>
      </c>
      <c r="N198" s="134">
        <f t="shared" ref="N198:X198" si="28">IF($N$11=$A156,B198,0)</f>
        <v>0</v>
      </c>
      <c r="O198" s="134">
        <f t="shared" si="28"/>
        <v>0</v>
      </c>
      <c r="P198" s="134">
        <f t="shared" si="28"/>
        <v>0</v>
      </c>
      <c r="Q198" s="134">
        <f t="shared" si="28"/>
        <v>0</v>
      </c>
      <c r="R198" s="134">
        <f t="shared" si="28"/>
        <v>0</v>
      </c>
      <c r="S198" s="134">
        <f t="shared" si="28"/>
        <v>0</v>
      </c>
      <c r="T198" s="134">
        <f t="shared" si="28"/>
        <v>0</v>
      </c>
      <c r="U198" s="134">
        <f t="shared" si="28"/>
        <v>0</v>
      </c>
      <c r="V198" s="134">
        <f t="shared" si="28"/>
        <v>0</v>
      </c>
      <c r="W198" s="134">
        <f t="shared" si="28"/>
        <v>0</v>
      </c>
      <c r="X198" s="134">
        <f t="shared" si="28"/>
        <v>0</v>
      </c>
      <c r="Z198" s="134">
        <f t="shared" ref="Z198:AJ198" si="29">IF($Z$11=$A156,B198,0)</f>
        <v>0</v>
      </c>
      <c r="AA198" s="134">
        <f t="shared" si="29"/>
        <v>0</v>
      </c>
      <c r="AB198" s="134">
        <f t="shared" si="29"/>
        <v>0</v>
      </c>
      <c r="AC198" s="134">
        <f t="shared" si="29"/>
        <v>0</v>
      </c>
      <c r="AD198" s="134">
        <f t="shared" si="29"/>
        <v>0</v>
      </c>
      <c r="AE198" s="134">
        <f t="shared" si="29"/>
        <v>0</v>
      </c>
      <c r="AF198" s="134">
        <f t="shared" si="29"/>
        <v>0</v>
      </c>
      <c r="AG198" s="134">
        <f t="shared" si="29"/>
        <v>0</v>
      </c>
      <c r="AH198" s="134">
        <f t="shared" si="29"/>
        <v>0</v>
      </c>
      <c r="AI198" s="134">
        <f t="shared" si="29"/>
        <v>0</v>
      </c>
      <c r="AJ198" s="134">
        <f t="shared" si="29"/>
        <v>0</v>
      </c>
      <c r="AL198" s="134">
        <f t="shared" ref="AL198:AV198" si="30">IF($AL$11=$A156,B198,0)</f>
        <v>0</v>
      </c>
      <c r="AM198" s="134">
        <f t="shared" si="30"/>
        <v>0</v>
      </c>
      <c r="AN198" s="134">
        <f t="shared" si="30"/>
        <v>0</v>
      </c>
      <c r="AO198" s="134">
        <f t="shared" si="30"/>
        <v>0</v>
      </c>
      <c r="AP198" s="134">
        <f t="shared" si="30"/>
        <v>0</v>
      </c>
      <c r="AQ198" s="134">
        <f t="shared" si="30"/>
        <v>0</v>
      </c>
      <c r="AR198" s="134">
        <f t="shared" si="30"/>
        <v>0</v>
      </c>
      <c r="AS198" s="134">
        <f t="shared" si="30"/>
        <v>0</v>
      </c>
      <c r="AT198" s="134">
        <f t="shared" si="30"/>
        <v>0</v>
      </c>
      <c r="AU198" s="134">
        <f t="shared" si="30"/>
        <v>0</v>
      </c>
      <c r="AV198" s="134">
        <f t="shared" si="30"/>
        <v>0</v>
      </c>
      <c r="AX198" s="134">
        <f t="shared" ref="AX198:BH198" si="31">IF($AX$11=$A156,B198,0)</f>
        <v>0</v>
      </c>
      <c r="AY198" s="134">
        <f t="shared" si="31"/>
        <v>0</v>
      </c>
      <c r="AZ198" s="134">
        <f t="shared" si="31"/>
        <v>0</v>
      </c>
      <c r="BA198" s="134">
        <f t="shared" si="31"/>
        <v>0</v>
      </c>
      <c r="BB198" s="134">
        <f t="shared" si="31"/>
        <v>0</v>
      </c>
      <c r="BC198" s="134">
        <f t="shared" si="31"/>
        <v>0</v>
      </c>
      <c r="BD198" s="134">
        <f t="shared" si="31"/>
        <v>0</v>
      </c>
      <c r="BE198" s="134">
        <f t="shared" si="31"/>
        <v>0</v>
      </c>
      <c r="BF198" s="134">
        <f t="shared" si="31"/>
        <v>0</v>
      </c>
      <c r="BG198" s="134">
        <f t="shared" si="31"/>
        <v>0</v>
      </c>
      <c r="BH198" s="134">
        <f t="shared" si="31"/>
        <v>0</v>
      </c>
    </row>
    <row r="199" spans="1:60" ht="12.75" hidden="1" customHeight="1" outlineLevel="1" x14ac:dyDescent="0.2">
      <c r="A199" s="9"/>
      <c r="B199" s="42"/>
      <c r="C199" s="42"/>
      <c r="D199" s="41">
        <f>ROUNDDOWN(D198*$D$7,2)</f>
        <v>0</v>
      </c>
      <c r="E199" s="42"/>
      <c r="F199" s="42"/>
      <c r="G199" s="42"/>
      <c r="H199" s="42"/>
      <c r="I199" s="42"/>
      <c r="J199" s="42"/>
      <c r="K199" s="42"/>
      <c r="L199" s="42"/>
      <c r="N199" s="135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Z199" s="135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L199" s="135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X199" s="135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</row>
    <row r="200" spans="1:60" ht="12.75" hidden="1" customHeight="1" outlineLevel="1" collapsed="1" x14ac:dyDescent="0.2">
      <c r="A200" s="7"/>
      <c r="B200" s="41">
        <f>B198</f>
        <v>0</v>
      </c>
      <c r="C200" s="41">
        <f>C198</f>
        <v>0</v>
      </c>
      <c r="D200" s="41">
        <f>D198+D199</f>
        <v>0</v>
      </c>
      <c r="E200" s="41"/>
      <c r="F200" s="41">
        <f t="shared" ref="F200:L200" si="32">F198</f>
        <v>0</v>
      </c>
      <c r="G200" s="41">
        <f t="shared" si="32"/>
        <v>0</v>
      </c>
      <c r="H200" s="41">
        <f t="shared" si="32"/>
        <v>0</v>
      </c>
      <c r="I200" s="41">
        <f t="shared" si="32"/>
        <v>0</v>
      </c>
      <c r="J200" s="41">
        <f t="shared" si="32"/>
        <v>0</v>
      </c>
      <c r="K200" s="41">
        <f t="shared" si="32"/>
        <v>0</v>
      </c>
      <c r="L200" s="41">
        <f t="shared" si="32"/>
        <v>0</v>
      </c>
      <c r="N200" s="150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Z200" s="150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L200" s="150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X200" s="150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</row>
    <row r="201" spans="1:60" ht="12.75" hidden="1" customHeight="1" outlineLevel="2" x14ac:dyDescent="0.2">
      <c r="A201" s="7"/>
      <c r="B201" s="8"/>
      <c r="C201" s="35"/>
      <c r="D201" s="35"/>
      <c r="E201" s="35"/>
      <c r="F201" s="35"/>
      <c r="G201" s="35"/>
      <c r="H201" s="35"/>
      <c r="I201" s="35"/>
      <c r="J201" s="35"/>
      <c r="K201" s="35"/>
      <c r="L201" s="33"/>
      <c r="N201" s="135"/>
      <c r="O201" s="140"/>
      <c r="P201" s="140"/>
      <c r="Q201" s="140"/>
      <c r="R201" s="139"/>
      <c r="S201" s="139"/>
      <c r="T201" s="139"/>
      <c r="U201" s="139"/>
      <c r="V201" s="139"/>
      <c r="W201" s="139"/>
      <c r="X201" s="139"/>
      <c r="Z201" s="135"/>
      <c r="AA201" s="140"/>
      <c r="AB201" s="140"/>
      <c r="AC201" s="140"/>
      <c r="AD201" s="139"/>
      <c r="AE201" s="139"/>
      <c r="AF201" s="139"/>
      <c r="AG201" s="139"/>
      <c r="AH201" s="139"/>
      <c r="AI201" s="139"/>
      <c r="AJ201" s="139"/>
      <c r="AL201" s="135"/>
      <c r="AM201" s="140"/>
      <c r="AN201" s="140"/>
      <c r="AO201" s="140"/>
      <c r="AP201" s="139"/>
      <c r="AQ201" s="139"/>
      <c r="AR201" s="139"/>
      <c r="AS201" s="139"/>
      <c r="AT201" s="139"/>
      <c r="AU201" s="139"/>
      <c r="AV201" s="139"/>
      <c r="AX201" s="135"/>
      <c r="AY201" s="140"/>
      <c r="AZ201" s="140"/>
      <c r="BA201" s="140"/>
      <c r="BB201" s="139"/>
      <c r="BC201" s="139"/>
      <c r="BD201" s="139"/>
      <c r="BE201" s="139"/>
      <c r="BF201" s="139"/>
      <c r="BG201" s="139"/>
      <c r="BH201" s="139"/>
    </row>
    <row r="202" spans="1:60" ht="12.75" hidden="1" customHeight="1" outlineLevel="2" x14ac:dyDescent="0.2">
      <c r="A202" s="103" t="str">
        <f>A152</f>
        <v>BN: ______________________</v>
      </c>
      <c r="B202" s="104"/>
      <c r="C202" s="104"/>
      <c r="D202" s="105"/>
      <c r="E202" s="105"/>
      <c r="F202" s="105"/>
      <c r="G202" s="105"/>
      <c r="H202" s="105"/>
      <c r="I202" s="105"/>
      <c r="J202" s="105"/>
      <c r="K202" s="105"/>
      <c r="L202" s="106"/>
      <c r="N202" s="135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Z202" s="135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L202" s="135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X202" s="135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</row>
    <row r="203" spans="1:60" ht="12.75" hidden="1" customHeight="1" outlineLevel="2" x14ac:dyDescent="0.2">
      <c r="A203" s="7"/>
      <c r="B203" s="8"/>
      <c r="C203" s="36"/>
      <c r="D203" s="36"/>
      <c r="E203" s="36"/>
      <c r="F203" s="36"/>
      <c r="G203" s="36"/>
      <c r="H203" s="36"/>
      <c r="I203" s="36"/>
      <c r="J203" s="36"/>
      <c r="K203" s="36"/>
      <c r="L203" s="8"/>
      <c r="N203" s="135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Z203" s="135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L203" s="135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X203" s="135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</row>
    <row r="204" spans="1:60" ht="12.75" hidden="1" customHeight="1" outlineLevel="2" x14ac:dyDescent="0.2">
      <c r="A204" s="9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N204" s="135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Z204" s="135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L204" s="135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X204" s="135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</row>
    <row r="205" spans="1:60" ht="12.75" hidden="1" customHeight="1" outlineLevel="1" x14ac:dyDescent="0.2">
      <c r="A205" s="253" t="str">
        <f>A155</f>
        <v>Jahr</v>
      </c>
      <c r="B205" s="254"/>
      <c r="D205" s="21"/>
      <c r="E205" s="21"/>
      <c r="F205" s="21"/>
      <c r="G205" s="21"/>
      <c r="H205" s="21"/>
      <c r="I205" s="21"/>
      <c r="J205" s="8"/>
      <c r="K205" s="8"/>
      <c r="L205" s="10" t="str">
        <f>L155</f>
        <v xml:space="preserve"> Blatt</v>
      </c>
      <c r="N205" s="135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Z205" s="135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L205" s="135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X205" s="135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</row>
    <row r="206" spans="1:60" ht="12.75" hidden="1" customHeight="1" outlineLevel="1" collapsed="1" x14ac:dyDescent="0.2">
      <c r="A206" s="251">
        <f>'Anlage 4'!A206</f>
        <v>0</v>
      </c>
      <c r="B206" s="252"/>
      <c r="L206" s="31">
        <f>'Anlage 4'!T206</f>
        <v>5</v>
      </c>
      <c r="N206" s="135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Z206" s="135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L206" s="135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X206" s="135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</row>
    <row r="207" spans="1:60" ht="12.75" hidden="1" customHeight="1" outlineLevel="2" x14ac:dyDescent="0.2">
      <c r="A207" s="3"/>
      <c r="C207" s="8"/>
      <c r="D207" s="8"/>
      <c r="E207" s="8"/>
      <c r="F207" s="8"/>
      <c r="G207" s="8"/>
      <c r="H207" s="8"/>
      <c r="I207" s="8"/>
      <c r="J207" s="8"/>
      <c r="K207" s="8"/>
      <c r="L207" s="8"/>
      <c r="N207" s="135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Z207" s="135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L207" s="135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X207" s="135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</row>
    <row r="208" spans="1:60" ht="12.75" hidden="1" customHeight="1" outlineLevel="2" x14ac:dyDescent="0.2">
      <c r="A208" s="3"/>
      <c r="C208" s="8"/>
      <c r="D208" s="8"/>
      <c r="E208" s="8"/>
      <c r="F208" s="8"/>
      <c r="G208" s="8"/>
      <c r="H208" s="8"/>
      <c r="I208" s="8"/>
      <c r="J208" s="8"/>
      <c r="K208" s="8"/>
      <c r="L208" s="8"/>
      <c r="N208" s="135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Z208" s="135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L208" s="135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X208" s="135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</row>
    <row r="209" spans="1:60" ht="12.75" hidden="1" customHeight="1" outlineLevel="2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N209" s="135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Z209" s="135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L209" s="135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X209" s="135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</row>
    <row r="210" spans="1:60" ht="12.75" hidden="1" customHeight="1" outlineLevel="2" x14ac:dyDescent="0.2">
      <c r="A210" s="13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N210" s="135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Z210" s="135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L210" s="135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X210" s="135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</row>
    <row r="211" spans="1:60" ht="12.75" hidden="1" customHeight="1" outlineLevel="2" x14ac:dyDescent="0.2">
      <c r="A211" s="245" t="str">
        <f>A161</f>
        <v>FuE-Kategorie</v>
      </c>
      <c r="B211" s="49" t="str">
        <f>B161</f>
        <v>Personal</v>
      </c>
      <c r="C211" s="239" t="str">
        <f>C161</f>
        <v xml:space="preserve">Ausgabengruppe </v>
      </c>
      <c r="D211" s="239"/>
      <c r="E211" s="239"/>
      <c r="F211" s="239"/>
      <c r="G211" s="239"/>
      <c r="H211" s="239"/>
      <c r="I211" s="239"/>
      <c r="J211" s="239"/>
      <c r="K211" s="239"/>
      <c r="L211" s="239"/>
      <c r="N211" s="135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Z211" s="135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L211" s="135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X211" s="135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</row>
    <row r="212" spans="1:60" ht="12.75" hidden="1" customHeight="1" outlineLevel="2" x14ac:dyDescent="0.2">
      <c r="A212" s="246"/>
      <c r="B212" s="15" t="str">
        <f t="shared" ref="B212:L218" si="33">B162</f>
        <v/>
      </c>
      <c r="C212" s="15" t="str">
        <f t="shared" si="33"/>
        <v/>
      </c>
      <c r="D212" s="15" t="str">
        <f t="shared" si="33"/>
        <v/>
      </c>
      <c r="E212" s="15" t="str">
        <f t="shared" si="33"/>
        <v/>
      </c>
      <c r="F212" s="15" t="str">
        <f t="shared" si="33"/>
        <v/>
      </c>
      <c r="G212" s="15" t="str">
        <f t="shared" si="33"/>
        <v/>
      </c>
      <c r="H212" s="15" t="str">
        <f t="shared" si="33"/>
        <v/>
      </c>
      <c r="I212" s="15" t="str">
        <f t="shared" si="33"/>
        <v/>
      </c>
      <c r="J212" s="15" t="str">
        <f t="shared" si="33"/>
        <v/>
      </c>
      <c r="K212" s="15" t="str">
        <f t="shared" si="33"/>
        <v/>
      </c>
      <c r="L212" s="15" t="str">
        <f t="shared" si="33"/>
        <v/>
      </c>
      <c r="N212" s="135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Z212" s="135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L212" s="135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X212" s="135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</row>
    <row r="213" spans="1:60" ht="12.75" hidden="1" customHeight="1" outlineLevel="2" x14ac:dyDescent="0.2">
      <c r="A213" s="246"/>
      <c r="B213" s="26" t="str">
        <f t="shared" si="33"/>
        <v>Stunden</v>
      </c>
      <c r="C213" s="26" t="str">
        <f t="shared" si="33"/>
        <v/>
      </c>
      <c r="D213" s="26" t="str">
        <f t="shared" si="33"/>
        <v>Personal</v>
      </c>
      <c r="E213" s="26" t="str">
        <f t="shared" si="33"/>
        <v>Gemein-</v>
      </c>
      <c r="F213" s="26" t="str">
        <f t="shared" si="33"/>
        <v/>
      </c>
      <c r="G213" s="26" t="str">
        <f t="shared" si="33"/>
        <v/>
      </c>
      <c r="H213" s="26" t="str">
        <f t="shared" si="33"/>
        <v/>
      </c>
      <c r="I213" s="26" t="str">
        <f t="shared" si="33"/>
        <v/>
      </c>
      <c r="J213" s="26" t="str">
        <f t="shared" si="33"/>
        <v/>
      </c>
      <c r="K213" s="26" t="str">
        <f t="shared" si="33"/>
        <v/>
      </c>
      <c r="L213" s="26" t="str">
        <f t="shared" si="33"/>
        <v>externe</v>
      </c>
      <c r="N213" s="135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Z213" s="135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L213" s="135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X213" s="135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</row>
    <row r="214" spans="1:60" ht="12.75" hidden="1" customHeight="1" outlineLevel="2" x14ac:dyDescent="0.2">
      <c r="A214" s="246"/>
      <c r="B214" s="26" t="str">
        <f t="shared" si="33"/>
        <v>Gesamt</v>
      </c>
      <c r="C214" s="26" t="str">
        <f t="shared" si="33"/>
        <v/>
      </c>
      <c r="D214" s="26" t="str">
        <f t="shared" si="33"/>
        <v>Sp. 5x6</v>
      </c>
      <c r="E214" s="26" t="str">
        <f t="shared" si="33"/>
        <v>kosten</v>
      </c>
      <c r="F214" s="26" t="str">
        <f t="shared" si="33"/>
        <v/>
      </c>
      <c r="G214" s="26" t="str">
        <f t="shared" si="33"/>
        <v/>
      </c>
      <c r="H214" s="26" t="str">
        <f t="shared" si="33"/>
        <v/>
      </c>
      <c r="I214" s="26" t="str">
        <f t="shared" si="33"/>
        <v/>
      </c>
      <c r="J214" s="26" t="str">
        <f t="shared" si="33"/>
        <v/>
      </c>
      <c r="K214" s="26" t="str">
        <f t="shared" si="33"/>
        <v/>
      </c>
      <c r="L214" s="26" t="str">
        <f t="shared" si="33"/>
        <v>Studien-</v>
      </c>
      <c r="N214" s="135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Z214" s="135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L214" s="135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X214" s="135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</row>
    <row r="215" spans="1:60" ht="12.75" hidden="1" customHeight="1" outlineLevel="2" x14ac:dyDescent="0.2">
      <c r="A215" s="246"/>
      <c r="B215" s="26" t="str">
        <f t="shared" si="33"/>
        <v/>
      </c>
      <c r="C215" s="26" t="str">
        <f t="shared" si="33"/>
        <v/>
      </c>
      <c r="D215" s="26" t="str">
        <f t="shared" si="33"/>
        <v/>
      </c>
      <c r="E215" s="26" t="str">
        <f t="shared" si="33"/>
        <v/>
      </c>
      <c r="F215" s="26" t="str">
        <f t="shared" si="33"/>
        <v/>
      </c>
      <c r="G215" s="26" t="str">
        <f t="shared" si="33"/>
        <v/>
      </c>
      <c r="H215" s="26" t="str">
        <f t="shared" si="33"/>
        <v/>
      </c>
      <c r="I215" s="26" t="str">
        <f t="shared" si="33"/>
        <v/>
      </c>
      <c r="J215" s="26" t="str">
        <f t="shared" si="33"/>
        <v/>
      </c>
      <c r="K215" s="26" t="str">
        <f t="shared" si="33"/>
        <v/>
      </c>
      <c r="L215" s="26" t="str">
        <f t="shared" si="33"/>
        <v>kosten</v>
      </c>
      <c r="N215" s="135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Z215" s="135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L215" s="135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X215" s="135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</row>
    <row r="216" spans="1:60" ht="12.75" hidden="1" customHeight="1" outlineLevel="2" x14ac:dyDescent="0.2">
      <c r="A216" s="246"/>
      <c r="B216" s="26" t="str">
        <f t="shared" si="33"/>
        <v/>
      </c>
      <c r="C216" s="26" t="str">
        <f t="shared" si="33"/>
        <v/>
      </c>
      <c r="D216" s="26" t="str">
        <f t="shared" si="33"/>
        <v/>
      </c>
      <c r="E216" s="26" t="str">
        <f t="shared" si="33"/>
        <v/>
      </c>
      <c r="F216" s="26" t="str">
        <f t="shared" si="33"/>
        <v/>
      </c>
      <c r="G216" s="26" t="str">
        <f t="shared" si="33"/>
        <v/>
      </c>
      <c r="H216" s="26" t="str">
        <f t="shared" si="33"/>
        <v/>
      </c>
      <c r="I216" s="26" t="str">
        <f t="shared" si="33"/>
        <v/>
      </c>
      <c r="J216" s="26" t="str">
        <f t="shared" si="33"/>
        <v/>
      </c>
      <c r="K216" s="26" t="str">
        <f t="shared" si="33"/>
        <v/>
      </c>
      <c r="L216" s="26" t="str">
        <f t="shared" si="33"/>
        <v>(lt. Spalte 3)</v>
      </c>
      <c r="N216" s="135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Z216" s="135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L216" s="135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X216" s="135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</row>
    <row r="217" spans="1:60" ht="12.75" hidden="1" customHeight="1" outlineLevel="2" x14ac:dyDescent="0.2">
      <c r="A217" s="246"/>
      <c r="B217" s="26" t="str">
        <f t="shared" si="33"/>
        <v/>
      </c>
      <c r="C217" s="26" t="str">
        <f t="shared" si="33"/>
        <v/>
      </c>
      <c r="D217" s="26" t="str">
        <f t="shared" si="33"/>
        <v/>
      </c>
      <c r="E217" s="26" t="str">
        <f t="shared" si="33"/>
        <v/>
      </c>
      <c r="F217" s="26" t="str">
        <f t="shared" si="33"/>
        <v/>
      </c>
      <c r="G217" s="26" t="str">
        <f t="shared" si="33"/>
        <v/>
      </c>
      <c r="H217" s="26" t="str">
        <f t="shared" si="33"/>
        <v/>
      </c>
      <c r="I217" s="26" t="str">
        <f t="shared" si="33"/>
        <v/>
      </c>
      <c r="J217" s="26" t="str">
        <f t="shared" si="33"/>
        <v/>
      </c>
      <c r="K217" s="26" t="str">
        <f t="shared" si="33"/>
        <v/>
      </c>
      <c r="L217" s="26" t="str">
        <f t="shared" si="33"/>
        <v/>
      </c>
      <c r="N217" s="135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Z217" s="135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L217" s="135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X217" s="135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</row>
    <row r="218" spans="1:60" ht="12.75" hidden="1" customHeight="1" outlineLevel="2" x14ac:dyDescent="0.2">
      <c r="A218" s="247"/>
      <c r="B218" s="27" t="str">
        <f>B168</f>
        <v/>
      </c>
      <c r="C218" s="27" t="str">
        <f t="shared" si="33"/>
        <v>€</v>
      </c>
      <c r="D218" s="27" t="str">
        <f t="shared" si="33"/>
        <v>€</v>
      </c>
      <c r="E218" s="27" t="str">
        <f t="shared" si="33"/>
        <v>€</v>
      </c>
      <c r="F218" s="27" t="str">
        <f t="shared" si="33"/>
        <v>€</v>
      </c>
      <c r="G218" s="27" t="str">
        <f t="shared" si="33"/>
        <v>€</v>
      </c>
      <c r="H218" s="27" t="str">
        <f t="shared" si="33"/>
        <v>€</v>
      </c>
      <c r="I218" s="27" t="str">
        <f t="shared" si="33"/>
        <v>€</v>
      </c>
      <c r="J218" s="27" t="str">
        <f t="shared" si="33"/>
        <v>€</v>
      </c>
      <c r="K218" s="27" t="str">
        <f t="shared" si="33"/>
        <v>€</v>
      </c>
      <c r="L218" s="27" t="str">
        <f t="shared" si="33"/>
        <v>€</v>
      </c>
      <c r="N218" s="135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Z218" s="135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L218" s="135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X218" s="135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</row>
    <row r="219" spans="1:60" ht="12.75" hidden="1" customHeight="1" outlineLevel="2" collapsed="1" x14ac:dyDescent="0.2">
      <c r="A219" s="18" t="str">
        <f>A169</f>
        <v/>
      </c>
      <c r="B219" s="18">
        <f t="shared" ref="B219:L219" si="34">B169</f>
        <v>5</v>
      </c>
      <c r="C219" s="18" t="str">
        <f t="shared" si="34"/>
        <v/>
      </c>
      <c r="D219" s="18">
        <f t="shared" si="34"/>
        <v>7</v>
      </c>
      <c r="E219" s="18" t="str">
        <f t="shared" si="34"/>
        <v/>
      </c>
      <c r="F219" s="18" t="str">
        <f t="shared" si="34"/>
        <v/>
      </c>
      <c r="G219" s="18" t="str">
        <f t="shared" si="34"/>
        <v/>
      </c>
      <c r="H219" s="18" t="str">
        <f t="shared" si="34"/>
        <v/>
      </c>
      <c r="I219" s="18" t="str">
        <f t="shared" si="34"/>
        <v/>
      </c>
      <c r="J219" s="18" t="str">
        <f t="shared" si="34"/>
        <v/>
      </c>
      <c r="K219" s="18" t="str">
        <f t="shared" si="34"/>
        <v/>
      </c>
      <c r="L219" s="18">
        <f t="shared" si="34"/>
        <v>8</v>
      </c>
      <c r="N219" s="135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Z219" s="135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L219" s="135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X219" s="135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</row>
    <row r="220" spans="1:60" s="22" customFormat="1" ht="12.75" hidden="1" customHeight="1" outlineLevel="3" x14ac:dyDescent="0.2">
      <c r="A220" s="78" t="str">
        <f>'Anlage 4'!D220</f>
        <v>O</v>
      </c>
      <c r="B220" s="38">
        <f>IF($A220=$D$5,'Anlage 4'!H220,0)</f>
        <v>0</v>
      </c>
      <c r="C220" s="38">
        <f>IF($A220=$D$5,'Anlage 4'!K220,0)</f>
        <v>0</v>
      </c>
      <c r="D220" s="38">
        <f>IF($A220=$D$5,'Anlage 4'!L220,0)</f>
        <v>0</v>
      </c>
      <c r="E220" s="38">
        <f>IF($A220=$D$5,'Anlage 4'!M220,0)</f>
        <v>0</v>
      </c>
      <c r="F220" s="38">
        <f>IF($A220=$D$5,'Anlage 4'!N220,0)</f>
        <v>0</v>
      </c>
      <c r="G220" s="38">
        <f>IF($A220=$D$5,'Anlage 4'!O220,0)</f>
        <v>0</v>
      </c>
      <c r="H220" s="38">
        <f>IF($A220=$D$5,'Anlage 4'!P220,0)</f>
        <v>0</v>
      </c>
      <c r="I220" s="38">
        <f>IF($A220=$D$5,'Anlage 4'!Q220,0)</f>
        <v>0</v>
      </c>
      <c r="J220" s="38">
        <f>IF($A220=$D$5,'Anlage 4'!R220,0)</f>
        <v>0</v>
      </c>
      <c r="K220" s="38">
        <f>IF($A220=$D$5,'Anlage 4'!S220,0)</f>
        <v>0</v>
      </c>
      <c r="L220" s="38">
        <f>IF($A220=$D$5,'Anlage 4'!T220,0)</f>
        <v>0</v>
      </c>
      <c r="N220" s="137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Z220" s="137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L220" s="137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X220" s="137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</row>
    <row r="221" spans="1:60" ht="12.75" hidden="1" customHeight="1" outlineLevel="3" x14ac:dyDescent="0.2">
      <c r="A221" s="79" t="str">
        <f>'Anlage 4'!D221</f>
        <v>O</v>
      </c>
      <c r="B221" s="38" t="str">
        <f>IF($A221=$D$5,IF('Anlage 4'!E221="Übertrag",'Anlage 4'!E221,'Anlage 4'!H221),0)</f>
        <v>Übertrag</v>
      </c>
      <c r="C221" s="38">
        <f>IF($A221=$D$5,IF($B221="Übertrag",0,'Anlage 4'!K221),0)</f>
        <v>0</v>
      </c>
      <c r="D221" s="38">
        <f>IF($A221=$D$5,IF($B221="Übertrag",0,'Anlage 4'!L221),0)</f>
        <v>0</v>
      </c>
      <c r="E221" s="38">
        <f>IF($A221=$D$5,IF($B221="Übertrag",0,'Anlage 4'!M221),0)</f>
        <v>0</v>
      </c>
      <c r="F221" s="38">
        <f>IF($A221=$D$5,IF($B221="Übertrag",0,'Anlage 4'!N221),0)</f>
        <v>0</v>
      </c>
      <c r="G221" s="38">
        <f>IF($A221=$D$5,IF($B221="Übertrag",0,'Anlage 4'!O221),0)</f>
        <v>0</v>
      </c>
      <c r="H221" s="38">
        <f>IF($A221=$D$5,IF($B221="Übertrag",0,'Anlage 4'!P221),0)</f>
        <v>0</v>
      </c>
      <c r="I221" s="38">
        <f>IF($A221=$D$5,IF($B221="Übertrag",0,'Anlage 4'!Q221),0)</f>
        <v>0</v>
      </c>
      <c r="J221" s="38">
        <f>IF($A221=$D$5,IF($B221="Übertrag",0,'Anlage 4'!R221),0)</f>
        <v>0</v>
      </c>
      <c r="K221" s="38">
        <f>IF($A221=$D$5,IF($B221="Übertrag",0,'Anlage 4'!S221),0)</f>
        <v>0</v>
      </c>
      <c r="L221" s="38">
        <f>IF($A221=$D$5,IF($B221="Übertrag",0,'Anlage 4'!T221),0)</f>
        <v>0</v>
      </c>
      <c r="N221" s="135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Z221" s="135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L221" s="135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X221" s="135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</row>
    <row r="222" spans="1:60" ht="12.75" hidden="1" customHeight="1" outlineLevel="3" x14ac:dyDescent="0.2">
      <c r="A222" s="79" t="str">
        <f>'Anlage 4'!D222</f>
        <v>O</v>
      </c>
      <c r="B222" s="38">
        <f>IF($A222=$D$5,'Anlage 4'!H222,0)</f>
        <v>0</v>
      </c>
      <c r="C222" s="38">
        <f>IF($A222=$D$5,'Anlage 4'!K222,0)</f>
        <v>0</v>
      </c>
      <c r="D222" s="38">
        <f>IF($A222=$D$5,'Anlage 4'!L222,0)</f>
        <v>0</v>
      </c>
      <c r="E222" s="38">
        <f>IF($A222=$D$5,'Anlage 4'!M222,0)</f>
        <v>0</v>
      </c>
      <c r="F222" s="38">
        <f>IF($A222=$D$5,'Anlage 4'!N222,0)</f>
        <v>0</v>
      </c>
      <c r="G222" s="38">
        <f>IF($A222=$D$5,'Anlage 4'!O222,0)</f>
        <v>0</v>
      </c>
      <c r="H222" s="38">
        <f>IF($A222=$D$5,'Anlage 4'!P222,0)</f>
        <v>0</v>
      </c>
      <c r="I222" s="38">
        <f>IF($A222=$D$5,'Anlage 4'!Q222,0)</f>
        <v>0</v>
      </c>
      <c r="J222" s="38">
        <f>IF($A222=$D$5,'Anlage 4'!R222,0)</f>
        <v>0</v>
      </c>
      <c r="K222" s="38">
        <f>IF($A222=$D$5,'Anlage 4'!S222,0)</f>
        <v>0</v>
      </c>
      <c r="L222" s="38">
        <f>IF($A222=$D$5,'Anlage 4'!T222,0)</f>
        <v>0</v>
      </c>
      <c r="N222" s="135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Z222" s="135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L222" s="135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X222" s="135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</row>
    <row r="223" spans="1:60" ht="12.75" hidden="1" customHeight="1" outlineLevel="3" x14ac:dyDescent="0.2">
      <c r="A223" s="79" t="str">
        <f>'Anlage 4'!D223</f>
        <v>O</v>
      </c>
      <c r="B223" s="38">
        <f>IF($A223=$D$5,'Anlage 4'!H223,0)</f>
        <v>0</v>
      </c>
      <c r="C223" s="38">
        <f>IF($A223=$D$5,'Anlage 4'!K223,0)</f>
        <v>0</v>
      </c>
      <c r="D223" s="38">
        <f>IF($A223=$D$5,'Anlage 4'!L223,0)</f>
        <v>0</v>
      </c>
      <c r="E223" s="38">
        <f>IF($A223=$D$5,'Anlage 4'!M223,0)</f>
        <v>0</v>
      </c>
      <c r="F223" s="38">
        <f>IF($A223=$D$5,'Anlage 4'!N223,0)</f>
        <v>0</v>
      </c>
      <c r="G223" s="38">
        <f>IF($A223=$D$5,'Anlage 4'!O223,0)</f>
        <v>0</v>
      </c>
      <c r="H223" s="38">
        <f>IF($A223=$D$5,'Anlage 4'!P223,0)</f>
        <v>0</v>
      </c>
      <c r="I223" s="38">
        <f>IF($A223=$D$5,'Anlage 4'!Q223,0)</f>
        <v>0</v>
      </c>
      <c r="J223" s="38">
        <f>IF($A223=$D$5,'Anlage 4'!R223,0)</f>
        <v>0</v>
      </c>
      <c r="K223" s="38">
        <f>IF($A223=$D$5,'Anlage 4'!S223,0)</f>
        <v>0</v>
      </c>
      <c r="L223" s="38">
        <f>IF($A223=$D$5,'Anlage 4'!T223,0)</f>
        <v>0</v>
      </c>
      <c r="N223" s="135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Z223" s="135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L223" s="135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X223" s="135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</row>
    <row r="224" spans="1:60" ht="12.75" hidden="1" customHeight="1" outlineLevel="3" x14ac:dyDescent="0.2">
      <c r="A224" s="79" t="str">
        <f>'Anlage 4'!D224</f>
        <v>O</v>
      </c>
      <c r="B224" s="38">
        <f>IF($A224=$D$5,'Anlage 4'!H224,0)</f>
        <v>0</v>
      </c>
      <c r="C224" s="38">
        <f>IF($A224=$D$5,'Anlage 4'!K224,0)</f>
        <v>0</v>
      </c>
      <c r="D224" s="38">
        <f>IF($A224=$D$5,'Anlage 4'!L224,0)</f>
        <v>0</v>
      </c>
      <c r="E224" s="38">
        <f>IF($A224=$D$5,'Anlage 4'!M224,0)</f>
        <v>0</v>
      </c>
      <c r="F224" s="38">
        <f>IF($A224=$D$5,'Anlage 4'!N224,0)</f>
        <v>0</v>
      </c>
      <c r="G224" s="38">
        <f>IF($A224=$D$5,'Anlage 4'!O224,0)</f>
        <v>0</v>
      </c>
      <c r="H224" s="38">
        <f>IF($A224=$D$5,'Anlage 4'!P224,0)</f>
        <v>0</v>
      </c>
      <c r="I224" s="38">
        <f>IF($A224=$D$5,'Anlage 4'!Q224,0)</f>
        <v>0</v>
      </c>
      <c r="J224" s="38">
        <f>IF($A224=$D$5,'Anlage 4'!R224,0)</f>
        <v>0</v>
      </c>
      <c r="K224" s="38">
        <f>IF($A224=$D$5,'Anlage 4'!S224,0)</f>
        <v>0</v>
      </c>
      <c r="L224" s="38">
        <f>IF($A224=$D$5,'Anlage 4'!T224,0)</f>
        <v>0</v>
      </c>
      <c r="N224" s="135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Z224" s="135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L224" s="135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X224" s="135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</row>
    <row r="225" spans="1:60" ht="12.75" hidden="1" customHeight="1" outlineLevel="3" x14ac:dyDescent="0.2">
      <c r="A225" s="79" t="str">
        <f>'Anlage 4'!D225</f>
        <v>O</v>
      </c>
      <c r="B225" s="38">
        <f>IF($A225=$D$5,'Anlage 4'!H225,0)</f>
        <v>0</v>
      </c>
      <c r="C225" s="38">
        <f>IF($A225=$D$5,'Anlage 4'!K225,0)</f>
        <v>0</v>
      </c>
      <c r="D225" s="38">
        <f>IF($A225=$D$5,'Anlage 4'!L225,0)</f>
        <v>0</v>
      </c>
      <c r="E225" s="38">
        <f>IF($A225=$D$5,'Anlage 4'!M225,0)</f>
        <v>0</v>
      </c>
      <c r="F225" s="38">
        <f>IF($A225=$D$5,'Anlage 4'!N225,0)</f>
        <v>0</v>
      </c>
      <c r="G225" s="38">
        <f>IF($A225=$D$5,'Anlage 4'!O225,0)</f>
        <v>0</v>
      </c>
      <c r="H225" s="38">
        <f>IF($A225=$D$5,'Anlage 4'!P225,0)</f>
        <v>0</v>
      </c>
      <c r="I225" s="38">
        <f>IF($A225=$D$5,'Anlage 4'!Q225,0)</f>
        <v>0</v>
      </c>
      <c r="J225" s="38">
        <f>IF($A225=$D$5,'Anlage 4'!R225,0)</f>
        <v>0</v>
      </c>
      <c r="K225" s="38">
        <f>IF($A225=$D$5,'Anlage 4'!S225,0)</f>
        <v>0</v>
      </c>
      <c r="L225" s="38">
        <f>IF($A225=$D$5,'Anlage 4'!T225,0)</f>
        <v>0</v>
      </c>
      <c r="N225" s="135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Z225" s="135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L225" s="135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X225" s="135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</row>
    <row r="226" spans="1:60" ht="12.75" hidden="1" customHeight="1" outlineLevel="3" x14ac:dyDescent="0.2">
      <c r="A226" s="79" t="str">
        <f>'Anlage 4'!D226</f>
        <v>O</v>
      </c>
      <c r="B226" s="38">
        <f>IF($A226=$D$5,'Anlage 4'!H226,0)</f>
        <v>0</v>
      </c>
      <c r="C226" s="38">
        <f>IF($A226=$D$5,'Anlage 4'!K226,0)</f>
        <v>0</v>
      </c>
      <c r="D226" s="38">
        <f>IF($A226=$D$5,'Anlage 4'!L226,0)</f>
        <v>0</v>
      </c>
      <c r="E226" s="38">
        <f>IF($A226=$D$5,'Anlage 4'!M226,0)</f>
        <v>0</v>
      </c>
      <c r="F226" s="38">
        <f>IF($A226=$D$5,'Anlage 4'!N226,0)</f>
        <v>0</v>
      </c>
      <c r="G226" s="38">
        <f>IF($A226=$D$5,'Anlage 4'!O226,0)</f>
        <v>0</v>
      </c>
      <c r="H226" s="38">
        <f>IF($A226=$D$5,'Anlage 4'!P226,0)</f>
        <v>0</v>
      </c>
      <c r="I226" s="38">
        <f>IF($A226=$D$5,'Anlage 4'!Q226,0)</f>
        <v>0</v>
      </c>
      <c r="J226" s="38">
        <f>IF($A226=$D$5,'Anlage 4'!R226,0)</f>
        <v>0</v>
      </c>
      <c r="K226" s="38">
        <f>IF($A226=$D$5,'Anlage 4'!S226,0)</f>
        <v>0</v>
      </c>
      <c r="L226" s="38">
        <f>IF($A226=$D$5,'Anlage 4'!T226,0)</f>
        <v>0</v>
      </c>
      <c r="N226" s="135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Z226" s="135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L226" s="135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X226" s="135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</row>
    <row r="227" spans="1:60" ht="12.75" hidden="1" customHeight="1" outlineLevel="3" x14ac:dyDescent="0.2">
      <c r="A227" s="79" t="str">
        <f>'Anlage 4'!D227</f>
        <v>O</v>
      </c>
      <c r="B227" s="38">
        <f>IF($A227=$D$5,'Anlage 4'!H227,0)</f>
        <v>0</v>
      </c>
      <c r="C227" s="38">
        <f>IF($A227=$D$5,'Anlage 4'!K227,0)</f>
        <v>0</v>
      </c>
      <c r="D227" s="38">
        <f>IF($A227=$D$5,'Anlage 4'!L227,0)</f>
        <v>0</v>
      </c>
      <c r="E227" s="38">
        <f>IF($A227=$D$5,'Anlage 4'!M227,0)</f>
        <v>0</v>
      </c>
      <c r="F227" s="38">
        <f>IF($A227=$D$5,'Anlage 4'!N227,0)</f>
        <v>0</v>
      </c>
      <c r="G227" s="38">
        <f>IF($A227=$D$5,'Anlage 4'!O227,0)</f>
        <v>0</v>
      </c>
      <c r="H227" s="38">
        <f>IF($A227=$D$5,'Anlage 4'!P227,0)</f>
        <v>0</v>
      </c>
      <c r="I227" s="38">
        <f>IF($A227=$D$5,'Anlage 4'!Q227,0)</f>
        <v>0</v>
      </c>
      <c r="J227" s="38">
        <f>IF($A227=$D$5,'Anlage 4'!R227,0)</f>
        <v>0</v>
      </c>
      <c r="K227" s="38">
        <f>IF($A227=$D$5,'Anlage 4'!S227,0)</f>
        <v>0</v>
      </c>
      <c r="L227" s="38">
        <f>IF($A227=$D$5,'Anlage 4'!T227,0)</f>
        <v>0</v>
      </c>
      <c r="N227" s="135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Z227" s="135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L227" s="135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X227" s="135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</row>
    <row r="228" spans="1:60" ht="12.75" hidden="1" customHeight="1" outlineLevel="3" x14ac:dyDescent="0.2">
      <c r="A228" s="79" t="str">
        <f>'Anlage 4'!D228</f>
        <v>O</v>
      </c>
      <c r="B228" s="38">
        <f>IF($A228=$D$5,'Anlage 4'!H228,0)</f>
        <v>0</v>
      </c>
      <c r="C228" s="38">
        <f>IF($A228=$D$5,'Anlage 4'!K228,0)</f>
        <v>0</v>
      </c>
      <c r="D228" s="38">
        <f>IF($A228=$D$5,'Anlage 4'!L228,0)</f>
        <v>0</v>
      </c>
      <c r="E228" s="38">
        <f>IF($A228=$D$5,'Anlage 4'!M228,0)</f>
        <v>0</v>
      </c>
      <c r="F228" s="38">
        <f>IF($A228=$D$5,'Anlage 4'!N228,0)</f>
        <v>0</v>
      </c>
      <c r="G228" s="38">
        <f>IF($A228=$D$5,'Anlage 4'!O228,0)</f>
        <v>0</v>
      </c>
      <c r="H228" s="38">
        <f>IF($A228=$D$5,'Anlage 4'!P228,0)</f>
        <v>0</v>
      </c>
      <c r="I228" s="38">
        <f>IF($A228=$D$5,'Anlage 4'!Q228,0)</f>
        <v>0</v>
      </c>
      <c r="J228" s="38">
        <f>IF($A228=$D$5,'Anlage 4'!R228,0)</f>
        <v>0</v>
      </c>
      <c r="K228" s="38">
        <f>IF($A228=$D$5,'Anlage 4'!S228,0)</f>
        <v>0</v>
      </c>
      <c r="L228" s="38">
        <f>IF($A228=$D$5,'Anlage 4'!T228,0)</f>
        <v>0</v>
      </c>
      <c r="N228" s="135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Z228" s="135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L228" s="135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X228" s="135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</row>
    <row r="229" spans="1:60" ht="12.75" hidden="1" customHeight="1" outlineLevel="3" x14ac:dyDescent="0.2">
      <c r="A229" s="79" t="str">
        <f>'Anlage 4'!D229</f>
        <v>O</v>
      </c>
      <c r="B229" s="38">
        <f>IF($A229=$D$5,'Anlage 4'!H229,0)</f>
        <v>0</v>
      </c>
      <c r="C229" s="38">
        <f>IF($A229=$D$5,'Anlage 4'!K229,0)</f>
        <v>0</v>
      </c>
      <c r="D229" s="38">
        <f>IF($A229=$D$5,'Anlage 4'!L229,0)</f>
        <v>0</v>
      </c>
      <c r="E229" s="38">
        <f>IF($A229=$D$5,'Anlage 4'!M229,0)</f>
        <v>0</v>
      </c>
      <c r="F229" s="38">
        <f>IF($A229=$D$5,'Anlage 4'!N229,0)</f>
        <v>0</v>
      </c>
      <c r="G229" s="38">
        <f>IF($A229=$D$5,'Anlage 4'!O229,0)</f>
        <v>0</v>
      </c>
      <c r="H229" s="38">
        <f>IF($A229=$D$5,'Anlage 4'!P229,0)</f>
        <v>0</v>
      </c>
      <c r="I229" s="38">
        <f>IF($A229=$D$5,'Anlage 4'!Q229,0)</f>
        <v>0</v>
      </c>
      <c r="J229" s="38">
        <f>IF($A229=$D$5,'Anlage 4'!R229,0)</f>
        <v>0</v>
      </c>
      <c r="K229" s="38">
        <f>IF($A229=$D$5,'Anlage 4'!S229,0)</f>
        <v>0</v>
      </c>
      <c r="L229" s="38">
        <f>IF($A229=$D$5,'Anlage 4'!T229,0)</f>
        <v>0</v>
      </c>
      <c r="N229" s="135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Z229" s="135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L229" s="135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X229" s="135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</row>
    <row r="230" spans="1:60" ht="12.75" hidden="1" customHeight="1" outlineLevel="3" x14ac:dyDescent="0.2">
      <c r="A230" s="79" t="str">
        <f>'Anlage 4'!D230</f>
        <v>O</v>
      </c>
      <c r="B230" s="38">
        <f>IF($A230=$D$5,'Anlage 4'!H230,0)</f>
        <v>0</v>
      </c>
      <c r="C230" s="38">
        <f>IF($A230=$D$5,'Anlage 4'!K230,0)</f>
        <v>0</v>
      </c>
      <c r="D230" s="38">
        <f>IF($A230=$D$5,'Anlage 4'!L230,0)</f>
        <v>0</v>
      </c>
      <c r="E230" s="38">
        <f>IF($A230=$D$5,'Anlage 4'!M230,0)</f>
        <v>0</v>
      </c>
      <c r="F230" s="38">
        <f>IF($A230=$D$5,'Anlage 4'!N230,0)</f>
        <v>0</v>
      </c>
      <c r="G230" s="38">
        <f>IF($A230=$D$5,'Anlage 4'!O230,0)</f>
        <v>0</v>
      </c>
      <c r="H230" s="38">
        <f>IF($A230=$D$5,'Anlage 4'!P230,0)</f>
        <v>0</v>
      </c>
      <c r="I230" s="38">
        <f>IF($A230=$D$5,'Anlage 4'!Q230,0)</f>
        <v>0</v>
      </c>
      <c r="J230" s="38">
        <f>IF($A230=$D$5,'Anlage 4'!R230,0)</f>
        <v>0</v>
      </c>
      <c r="K230" s="38">
        <f>IF($A230=$D$5,'Anlage 4'!S230,0)</f>
        <v>0</v>
      </c>
      <c r="L230" s="38">
        <f>IF($A230=$D$5,'Anlage 4'!T230,0)</f>
        <v>0</v>
      </c>
      <c r="N230" s="135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Z230" s="135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L230" s="135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X230" s="135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</row>
    <row r="231" spans="1:60" ht="12.75" hidden="1" customHeight="1" outlineLevel="3" x14ac:dyDescent="0.2">
      <c r="A231" s="79" t="str">
        <f>'Anlage 4'!D231</f>
        <v>O</v>
      </c>
      <c r="B231" s="38">
        <f>IF($A231=$D$5,'Anlage 4'!H231,0)</f>
        <v>0</v>
      </c>
      <c r="C231" s="38">
        <f>IF($A231=$D$5,'Anlage 4'!K231,0)</f>
        <v>0</v>
      </c>
      <c r="D231" s="38">
        <f>IF($A231=$D$5,'Anlage 4'!L231,0)</f>
        <v>0</v>
      </c>
      <c r="E231" s="38">
        <f>IF($A231=$D$5,'Anlage 4'!M231,0)</f>
        <v>0</v>
      </c>
      <c r="F231" s="38">
        <f>IF($A231=$D$5,'Anlage 4'!N231,0)</f>
        <v>0</v>
      </c>
      <c r="G231" s="38">
        <f>IF($A231=$D$5,'Anlage 4'!O231,0)</f>
        <v>0</v>
      </c>
      <c r="H231" s="38">
        <f>IF($A231=$D$5,'Anlage 4'!P231,0)</f>
        <v>0</v>
      </c>
      <c r="I231" s="38">
        <f>IF($A231=$D$5,'Anlage 4'!Q231,0)</f>
        <v>0</v>
      </c>
      <c r="J231" s="38">
        <f>IF($A231=$D$5,'Anlage 4'!R231,0)</f>
        <v>0</v>
      </c>
      <c r="K231" s="38">
        <f>IF($A231=$D$5,'Anlage 4'!S231,0)</f>
        <v>0</v>
      </c>
      <c r="L231" s="38">
        <f>IF($A231=$D$5,'Anlage 4'!T231,0)</f>
        <v>0</v>
      </c>
      <c r="N231" s="135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Z231" s="135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L231" s="135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X231" s="135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</row>
    <row r="232" spans="1:60" ht="12.75" hidden="1" customHeight="1" outlineLevel="3" x14ac:dyDescent="0.2">
      <c r="A232" s="79" t="str">
        <f>'Anlage 4'!D232</f>
        <v>O</v>
      </c>
      <c r="B232" s="38">
        <f>IF($A232=$D$5,'Anlage 4'!H232,0)</f>
        <v>0</v>
      </c>
      <c r="C232" s="38">
        <f>IF($A232=$D$5,'Anlage 4'!K232,0)</f>
        <v>0</v>
      </c>
      <c r="D232" s="38">
        <f>IF($A232=$D$5,'Anlage 4'!L232,0)</f>
        <v>0</v>
      </c>
      <c r="E232" s="38">
        <f>IF($A232=$D$5,'Anlage 4'!M232,0)</f>
        <v>0</v>
      </c>
      <c r="F232" s="38">
        <f>IF($A232=$D$5,'Anlage 4'!N232,0)</f>
        <v>0</v>
      </c>
      <c r="G232" s="38">
        <f>IF($A232=$D$5,'Anlage 4'!O232,0)</f>
        <v>0</v>
      </c>
      <c r="H232" s="38">
        <f>IF($A232=$D$5,'Anlage 4'!P232,0)</f>
        <v>0</v>
      </c>
      <c r="I232" s="38">
        <f>IF($A232=$D$5,'Anlage 4'!Q232,0)</f>
        <v>0</v>
      </c>
      <c r="J232" s="38">
        <f>IF($A232=$D$5,'Anlage 4'!R232,0)</f>
        <v>0</v>
      </c>
      <c r="K232" s="38">
        <f>IF($A232=$D$5,'Anlage 4'!S232,0)</f>
        <v>0</v>
      </c>
      <c r="L232" s="38">
        <f>IF($A232=$D$5,'Anlage 4'!T232,0)</f>
        <v>0</v>
      </c>
      <c r="N232" s="135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Z232" s="135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L232" s="135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X232" s="135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</row>
    <row r="233" spans="1:60" ht="12.75" hidden="1" customHeight="1" outlineLevel="3" x14ac:dyDescent="0.2">
      <c r="A233" s="79" t="str">
        <f>'Anlage 4'!D233</f>
        <v>O</v>
      </c>
      <c r="B233" s="38">
        <f>IF($A233=$D$5,'Anlage 4'!H233,0)</f>
        <v>0</v>
      </c>
      <c r="C233" s="38">
        <f>IF($A233=$D$5,'Anlage 4'!K233,0)</f>
        <v>0</v>
      </c>
      <c r="D233" s="38">
        <f>IF($A233=$D$5,'Anlage 4'!L233,0)</f>
        <v>0</v>
      </c>
      <c r="E233" s="38">
        <f>IF($A233=$D$5,'Anlage 4'!M233,0)</f>
        <v>0</v>
      </c>
      <c r="F233" s="38">
        <f>IF($A233=$D$5,'Anlage 4'!N233,0)</f>
        <v>0</v>
      </c>
      <c r="G233" s="38">
        <f>IF($A233=$D$5,'Anlage 4'!O233,0)</f>
        <v>0</v>
      </c>
      <c r="H233" s="38">
        <f>IF($A233=$D$5,'Anlage 4'!P233,0)</f>
        <v>0</v>
      </c>
      <c r="I233" s="38">
        <f>IF($A233=$D$5,'Anlage 4'!Q233,0)</f>
        <v>0</v>
      </c>
      <c r="J233" s="38">
        <f>IF($A233=$D$5,'Anlage 4'!R233,0)</f>
        <v>0</v>
      </c>
      <c r="K233" s="38">
        <f>IF($A233=$D$5,'Anlage 4'!S233,0)</f>
        <v>0</v>
      </c>
      <c r="L233" s="38">
        <f>IF($A233=$D$5,'Anlage 4'!T233,0)</f>
        <v>0</v>
      </c>
      <c r="N233" s="135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Z233" s="135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L233" s="135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X233" s="135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</row>
    <row r="234" spans="1:60" ht="12.75" hidden="1" customHeight="1" outlineLevel="3" x14ac:dyDescent="0.2">
      <c r="A234" s="79" t="str">
        <f>'Anlage 4'!D234</f>
        <v>O</v>
      </c>
      <c r="B234" s="38">
        <f>IF($A234=$D$5,'Anlage 4'!H234,0)</f>
        <v>0</v>
      </c>
      <c r="C234" s="38">
        <f>IF($A234=$D$5,'Anlage 4'!K234,0)</f>
        <v>0</v>
      </c>
      <c r="D234" s="38">
        <f>IF($A234=$D$5,'Anlage 4'!L234,0)</f>
        <v>0</v>
      </c>
      <c r="E234" s="38">
        <f>IF($A234=$D$5,'Anlage 4'!M234,0)</f>
        <v>0</v>
      </c>
      <c r="F234" s="38">
        <f>IF($A234=$D$5,'Anlage 4'!N234,0)</f>
        <v>0</v>
      </c>
      <c r="G234" s="38">
        <f>IF($A234=$D$5,'Anlage 4'!O234,0)</f>
        <v>0</v>
      </c>
      <c r="H234" s="38">
        <f>IF($A234=$D$5,'Anlage 4'!P234,0)</f>
        <v>0</v>
      </c>
      <c r="I234" s="38">
        <f>IF($A234=$D$5,'Anlage 4'!Q234,0)</f>
        <v>0</v>
      </c>
      <c r="J234" s="38">
        <f>IF($A234=$D$5,'Anlage 4'!R234,0)</f>
        <v>0</v>
      </c>
      <c r="K234" s="38">
        <f>IF($A234=$D$5,'Anlage 4'!S234,0)</f>
        <v>0</v>
      </c>
      <c r="L234" s="38">
        <f>IF($A234=$D$5,'Anlage 4'!T234,0)</f>
        <v>0</v>
      </c>
      <c r="N234" s="135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Z234" s="135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L234" s="135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X234" s="135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</row>
    <row r="235" spans="1:60" ht="12.75" hidden="1" customHeight="1" outlineLevel="3" x14ac:dyDescent="0.2">
      <c r="A235" s="79" t="str">
        <f>'Anlage 4'!D235</f>
        <v>O</v>
      </c>
      <c r="B235" s="38">
        <f>IF($A235=$D$5,'Anlage 4'!H235,0)</f>
        <v>0</v>
      </c>
      <c r="C235" s="38">
        <f>IF($A235=$D$5,'Anlage 4'!K235,0)</f>
        <v>0</v>
      </c>
      <c r="D235" s="38">
        <f>IF($A235=$D$5,'Anlage 4'!L235,0)</f>
        <v>0</v>
      </c>
      <c r="E235" s="38">
        <f>IF($A235=$D$5,'Anlage 4'!M235,0)</f>
        <v>0</v>
      </c>
      <c r="F235" s="38">
        <f>IF($A235=$D$5,'Anlage 4'!N235,0)</f>
        <v>0</v>
      </c>
      <c r="G235" s="38">
        <f>IF($A235=$D$5,'Anlage 4'!O235,0)</f>
        <v>0</v>
      </c>
      <c r="H235" s="38">
        <f>IF($A235=$D$5,'Anlage 4'!P235,0)</f>
        <v>0</v>
      </c>
      <c r="I235" s="38">
        <f>IF($A235=$D$5,'Anlage 4'!Q235,0)</f>
        <v>0</v>
      </c>
      <c r="J235" s="38">
        <f>IF($A235=$D$5,'Anlage 4'!R235,0)</f>
        <v>0</v>
      </c>
      <c r="K235" s="38">
        <f>IF($A235=$D$5,'Anlage 4'!S235,0)</f>
        <v>0</v>
      </c>
      <c r="L235" s="38">
        <f>IF($A235=$D$5,'Anlage 4'!T235,0)</f>
        <v>0</v>
      </c>
      <c r="N235" s="135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Z235" s="135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L235" s="135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X235" s="135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</row>
    <row r="236" spans="1:60" ht="12.75" hidden="1" customHeight="1" outlineLevel="3" x14ac:dyDescent="0.2">
      <c r="A236" s="79" t="str">
        <f>'Anlage 4'!D236</f>
        <v>O</v>
      </c>
      <c r="B236" s="38">
        <f>IF($A236=$D$5,'Anlage 4'!H236,0)</f>
        <v>0</v>
      </c>
      <c r="C236" s="38">
        <f>IF($A236=$D$5,'Anlage 4'!K236,0)</f>
        <v>0</v>
      </c>
      <c r="D236" s="38">
        <f>IF($A236=$D$5,'Anlage 4'!L236,0)</f>
        <v>0</v>
      </c>
      <c r="E236" s="38">
        <f>IF($A236=$D$5,'Anlage 4'!M236,0)</f>
        <v>0</v>
      </c>
      <c r="F236" s="38">
        <f>IF($A236=$D$5,'Anlage 4'!N236,0)</f>
        <v>0</v>
      </c>
      <c r="G236" s="38">
        <f>IF($A236=$D$5,'Anlage 4'!O236,0)</f>
        <v>0</v>
      </c>
      <c r="H236" s="38">
        <f>IF($A236=$D$5,'Anlage 4'!P236,0)</f>
        <v>0</v>
      </c>
      <c r="I236" s="38">
        <f>IF($A236=$D$5,'Anlage 4'!Q236,0)</f>
        <v>0</v>
      </c>
      <c r="J236" s="38">
        <f>IF($A236=$D$5,'Anlage 4'!R236,0)</f>
        <v>0</v>
      </c>
      <c r="K236" s="38">
        <f>IF($A236=$D$5,'Anlage 4'!S236,0)</f>
        <v>0</v>
      </c>
      <c r="L236" s="38">
        <f>IF($A236=$D$5,'Anlage 4'!T236,0)</f>
        <v>0</v>
      </c>
      <c r="N236" s="135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Z236" s="135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L236" s="135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X236" s="135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</row>
    <row r="237" spans="1:60" ht="12.75" hidden="1" customHeight="1" outlineLevel="3" x14ac:dyDescent="0.2">
      <c r="A237" s="79" t="str">
        <f>'Anlage 4'!D237</f>
        <v>O</v>
      </c>
      <c r="B237" s="38">
        <f>IF($A237=$D$5,'Anlage 4'!H237,0)</f>
        <v>0</v>
      </c>
      <c r="C237" s="38">
        <f>IF($A237=$D$5,'Anlage 4'!K237,0)</f>
        <v>0</v>
      </c>
      <c r="D237" s="38">
        <f>IF($A237=$D$5,'Anlage 4'!L237,0)</f>
        <v>0</v>
      </c>
      <c r="E237" s="38">
        <f>IF($A237=$D$5,'Anlage 4'!M237,0)</f>
        <v>0</v>
      </c>
      <c r="F237" s="38">
        <f>IF($A237=$D$5,'Anlage 4'!N237,0)</f>
        <v>0</v>
      </c>
      <c r="G237" s="38">
        <f>IF($A237=$D$5,'Anlage 4'!O237,0)</f>
        <v>0</v>
      </c>
      <c r="H237" s="38">
        <f>IF($A237=$D$5,'Anlage 4'!P237,0)</f>
        <v>0</v>
      </c>
      <c r="I237" s="38">
        <f>IF($A237=$D$5,'Anlage 4'!Q237,0)</f>
        <v>0</v>
      </c>
      <c r="J237" s="38">
        <f>IF($A237=$D$5,'Anlage 4'!R237,0)</f>
        <v>0</v>
      </c>
      <c r="K237" s="38">
        <f>IF($A237=$D$5,'Anlage 4'!S237,0)</f>
        <v>0</v>
      </c>
      <c r="L237" s="38">
        <f>IF($A237=$D$5,'Anlage 4'!T237,0)</f>
        <v>0</v>
      </c>
      <c r="N237" s="135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Z237" s="135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L237" s="135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X237" s="135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</row>
    <row r="238" spans="1:60" ht="12.75" hidden="1" customHeight="1" outlineLevel="3" x14ac:dyDescent="0.2">
      <c r="A238" s="79" t="str">
        <f>'Anlage 4'!D238</f>
        <v>O</v>
      </c>
      <c r="B238" s="38">
        <f>IF($A238=$D$5,'Anlage 4'!H238,0)</f>
        <v>0</v>
      </c>
      <c r="C238" s="38">
        <f>IF($A238=$D$5,'Anlage 4'!K238,0)</f>
        <v>0</v>
      </c>
      <c r="D238" s="38">
        <f>IF($A238=$D$5,'Anlage 4'!L238,0)</f>
        <v>0</v>
      </c>
      <c r="E238" s="38">
        <f>IF($A238=$D$5,'Anlage 4'!M238,0)</f>
        <v>0</v>
      </c>
      <c r="F238" s="38">
        <f>IF($A238=$D$5,'Anlage 4'!N238,0)</f>
        <v>0</v>
      </c>
      <c r="G238" s="38">
        <f>IF($A238=$D$5,'Anlage 4'!O238,0)</f>
        <v>0</v>
      </c>
      <c r="H238" s="38">
        <f>IF($A238=$D$5,'Anlage 4'!P238,0)</f>
        <v>0</v>
      </c>
      <c r="I238" s="38">
        <f>IF($A238=$D$5,'Anlage 4'!Q238,0)</f>
        <v>0</v>
      </c>
      <c r="J238" s="38">
        <f>IF($A238=$D$5,'Anlage 4'!R238,0)</f>
        <v>0</v>
      </c>
      <c r="K238" s="38">
        <f>IF($A238=$D$5,'Anlage 4'!S238,0)</f>
        <v>0</v>
      </c>
      <c r="L238" s="38">
        <f>IF($A238=$D$5,'Anlage 4'!T238,0)</f>
        <v>0</v>
      </c>
      <c r="N238" s="135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Z238" s="135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L238" s="135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X238" s="135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</row>
    <row r="239" spans="1:60" ht="12.75" hidden="1" customHeight="1" outlineLevel="3" x14ac:dyDescent="0.2">
      <c r="A239" s="79" t="str">
        <f>'Anlage 4'!D239</f>
        <v>O</v>
      </c>
      <c r="B239" s="38">
        <f>IF($A239=$D$5,'Anlage 4'!H239,0)</f>
        <v>0</v>
      </c>
      <c r="C239" s="38">
        <f>IF($A239=$D$5,'Anlage 4'!K239,0)</f>
        <v>0</v>
      </c>
      <c r="D239" s="38">
        <f>IF($A239=$D$5,'Anlage 4'!L239,0)</f>
        <v>0</v>
      </c>
      <c r="E239" s="38">
        <f>IF($A239=$D$5,'Anlage 4'!M239,0)</f>
        <v>0</v>
      </c>
      <c r="F239" s="38">
        <f>IF($A239=$D$5,'Anlage 4'!N239,0)</f>
        <v>0</v>
      </c>
      <c r="G239" s="38">
        <f>IF($A239=$D$5,'Anlage 4'!O239,0)</f>
        <v>0</v>
      </c>
      <c r="H239" s="38">
        <f>IF($A239=$D$5,'Anlage 4'!P239,0)</f>
        <v>0</v>
      </c>
      <c r="I239" s="38">
        <f>IF($A239=$D$5,'Anlage 4'!Q239,0)</f>
        <v>0</v>
      </c>
      <c r="J239" s="38">
        <f>IF($A239=$D$5,'Anlage 4'!R239,0)</f>
        <v>0</v>
      </c>
      <c r="K239" s="38">
        <f>IF($A239=$D$5,'Anlage 4'!S239,0)</f>
        <v>0</v>
      </c>
      <c r="L239" s="38">
        <f>IF($A239=$D$5,'Anlage 4'!T239,0)</f>
        <v>0</v>
      </c>
      <c r="N239" s="135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Z239" s="135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L239" s="135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X239" s="135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</row>
    <row r="240" spans="1:60" ht="12.75" hidden="1" customHeight="1" outlineLevel="3" x14ac:dyDescent="0.2">
      <c r="A240" s="79" t="str">
        <f>'Anlage 4'!D240</f>
        <v>O</v>
      </c>
      <c r="B240" s="38">
        <f>IF($A240=$D$5,'Anlage 4'!H240,0)</f>
        <v>0</v>
      </c>
      <c r="C240" s="38">
        <f>IF($A240=$D$5,'Anlage 4'!K240,0)</f>
        <v>0</v>
      </c>
      <c r="D240" s="38">
        <f>IF($A240=$D$5,'Anlage 4'!L240,0)</f>
        <v>0</v>
      </c>
      <c r="E240" s="38">
        <f>IF($A240=$D$5,'Anlage 4'!M240,0)</f>
        <v>0</v>
      </c>
      <c r="F240" s="38">
        <f>IF($A240=$D$5,'Anlage 4'!N240,0)</f>
        <v>0</v>
      </c>
      <c r="G240" s="38">
        <f>IF($A240=$D$5,'Anlage 4'!O240,0)</f>
        <v>0</v>
      </c>
      <c r="H240" s="38">
        <f>IF($A240=$D$5,'Anlage 4'!P240,0)</f>
        <v>0</v>
      </c>
      <c r="I240" s="38">
        <f>IF($A240=$D$5,'Anlage 4'!Q240,0)</f>
        <v>0</v>
      </c>
      <c r="J240" s="38">
        <f>IF($A240=$D$5,'Anlage 4'!R240,0)</f>
        <v>0</v>
      </c>
      <c r="K240" s="38">
        <f>IF($A240=$D$5,'Anlage 4'!S240,0)</f>
        <v>0</v>
      </c>
      <c r="L240" s="38">
        <f>IF($A240=$D$5,'Anlage 4'!T240,0)</f>
        <v>0</v>
      </c>
      <c r="N240" s="135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Z240" s="135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L240" s="135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X240" s="135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</row>
    <row r="241" spans="1:60" ht="12.75" hidden="1" customHeight="1" outlineLevel="3" x14ac:dyDescent="0.2">
      <c r="A241" s="79" t="str">
        <f>'Anlage 4'!D241</f>
        <v>O</v>
      </c>
      <c r="B241" s="38">
        <f>IF($A241=$D$5,'Anlage 4'!H241,0)</f>
        <v>0</v>
      </c>
      <c r="C241" s="38">
        <f>IF($A241=$D$5,'Anlage 4'!K241,0)</f>
        <v>0</v>
      </c>
      <c r="D241" s="38">
        <f>IF($A241=$D$5,'Anlage 4'!L241,0)</f>
        <v>0</v>
      </c>
      <c r="E241" s="38">
        <f>IF($A241=$D$5,'Anlage 4'!M241,0)</f>
        <v>0</v>
      </c>
      <c r="F241" s="38">
        <f>IF($A241=$D$5,'Anlage 4'!N241,0)</f>
        <v>0</v>
      </c>
      <c r="G241" s="38">
        <f>IF($A241=$D$5,'Anlage 4'!O241,0)</f>
        <v>0</v>
      </c>
      <c r="H241" s="38">
        <f>IF($A241=$D$5,'Anlage 4'!P241,0)</f>
        <v>0</v>
      </c>
      <c r="I241" s="38">
        <f>IF($A241=$D$5,'Anlage 4'!Q241,0)</f>
        <v>0</v>
      </c>
      <c r="J241" s="38">
        <f>IF($A241=$D$5,'Anlage 4'!R241,0)</f>
        <v>0</v>
      </c>
      <c r="K241" s="38">
        <f>IF($A241=$D$5,'Anlage 4'!S241,0)</f>
        <v>0</v>
      </c>
      <c r="L241" s="38">
        <f>IF($A241=$D$5,'Anlage 4'!T241,0)</f>
        <v>0</v>
      </c>
      <c r="N241" s="135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Z241" s="135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L241" s="135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X241" s="135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</row>
    <row r="242" spans="1:60" ht="12.75" hidden="1" customHeight="1" outlineLevel="3" x14ac:dyDescent="0.2">
      <c r="A242" s="79" t="str">
        <f>'Anlage 4'!D242</f>
        <v>O</v>
      </c>
      <c r="B242" s="38">
        <f>IF($A242=$D$5,'Anlage 4'!H242,0)</f>
        <v>0</v>
      </c>
      <c r="C242" s="38">
        <f>IF($A242=$D$5,'Anlage 4'!K242,0)</f>
        <v>0</v>
      </c>
      <c r="D242" s="38">
        <f>IF($A242=$D$5,'Anlage 4'!L242,0)</f>
        <v>0</v>
      </c>
      <c r="E242" s="38">
        <f>IF($A242=$D$5,'Anlage 4'!M242,0)</f>
        <v>0</v>
      </c>
      <c r="F242" s="38">
        <f>IF($A242=$D$5,'Anlage 4'!N242,0)</f>
        <v>0</v>
      </c>
      <c r="G242" s="38">
        <f>IF($A242=$D$5,'Anlage 4'!O242,0)</f>
        <v>0</v>
      </c>
      <c r="H242" s="38">
        <f>IF($A242=$D$5,'Anlage 4'!P242,0)</f>
        <v>0</v>
      </c>
      <c r="I242" s="38">
        <f>IF($A242=$D$5,'Anlage 4'!Q242,0)</f>
        <v>0</v>
      </c>
      <c r="J242" s="38">
        <f>IF($A242=$D$5,'Anlage 4'!R242,0)</f>
        <v>0</v>
      </c>
      <c r="K242" s="38">
        <f>IF($A242=$D$5,'Anlage 4'!S242,0)</f>
        <v>0</v>
      </c>
      <c r="L242" s="38">
        <f>IF($A242=$D$5,'Anlage 4'!T242,0)</f>
        <v>0</v>
      </c>
      <c r="N242" s="135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Z242" s="135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L242" s="135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X242" s="135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</row>
    <row r="243" spans="1:60" ht="12.75" hidden="1" customHeight="1" outlineLevel="3" x14ac:dyDescent="0.2">
      <c r="A243" s="79" t="str">
        <f>'Anlage 4'!D243</f>
        <v>O</v>
      </c>
      <c r="B243" s="38">
        <f>IF($A243=$D$5,'Anlage 4'!H243,0)</f>
        <v>0</v>
      </c>
      <c r="C243" s="38">
        <f>IF($A243=$D$5,'Anlage 4'!K243,0)</f>
        <v>0</v>
      </c>
      <c r="D243" s="38">
        <f>IF($A243=$D$5,'Anlage 4'!L243,0)</f>
        <v>0</v>
      </c>
      <c r="E243" s="38">
        <f>IF($A243=$D$5,'Anlage 4'!M243,0)</f>
        <v>0</v>
      </c>
      <c r="F243" s="38">
        <f>IF($A243=$D$5,'Anlage 4'!N243,0)</f>
        <v>0</v>
      </c>
      <c r="G243" s="38">
        <f>IF($A243=$D$5,'Anlage 4'!O243,0)</f>
        <v>0</v>
      </c>
      <c r="H243" s="38">
        <f>IF($A243=$D$5,'Anlage 4'!P243,0)</f>
        <v>0</v>
      </c>
      <c r="I243" s="38">
        <f>IF($A243=$D$5,'Anlage 4'!Q243,0)</f>
        <v>0</v>
      </c>
      <c r="J243" s="38">
        <f>IF($A243=$D$5,'Anlage 4'!R243,0)</f>
        <v>0</v>
      </c>
      <c r="K243" s="38">
        <f>IF($A243=$D$5,'Anlage 4'!S243,0)</f>
        <v>0</v>
      </c>
      <c r="L243" s="38">
        <f>IF($A243=$D$5,'Anlage 4'!T243,0)</f>
        <v>0</v>
      </c>
      <c r="N243" s="135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Z243" s="135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L243" s="135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X243" s="135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</row>
    <row r="244" spans="1:60" ht="12.75" hidden="1" customHeight="1" outlineLevel="3" x14ac:dyDescent="0.2">
      <c r="A244" s="79" t="str">
        <f>'Anlage 4'!D244</f>
        <v>O</v>
      </c>
      <c r="B244" s="38">
        <f>IF($A244=$D$5,'Anlage 4'!H244,0)</f>
        <v>0</v>
      </c>
      <c r="C244" s="38">
        <f>IF($A244=$D$5,'Anlage 4'!K244,0)</f>
        <v>0</v>
      </c>
      <c r="D244" s="38">
        <f>IF($A244=$D$5,'Anlage 4'!L244,0)</f>
        <v>0</v>
      </c>
      <c r="E244" s="38">
        <f>IF($A244=$D$5,'Anlage 4'!M244,0)</f>
        <v>0</v>
      </c>
      <c r="F244" s="38">
        <f>IF($A244=$D$5,'Anlage 4'!N244,0)</f>
        <v>0</v>
      </c>
      <c r="G244" s="38">
        <f>IF($A244=$D$5,'Anlage 4'!O244,0)</f>
        <v>0</v>
      </c>
      <c r="H244" s="38">
        <f>IF($A244=$D$5,'Anlage 4'!P244,0)</f>
        <v>0</v>
      </c>
      <c r="I244" s="38">
        <f>IF($A244=$D$5,'Anlage 4'!Q244,0)</f>
        <v>0</v>
      </c>
      <c r="J244" s="38">
        <f>IF($A244=$D$5,'Anlage 4'!R244,0)</f>
        <v>0</v>
      </c>
      <c r="K244" s="38">
        <f>IF($A244=$D$5,'Anlage 4'!S244,0)</f>
        <v>0</v>
      </c>
      <c r="L244" s="38">
        <f>IF($A244=$D$5,'Anlage 4'!T244,0)</f>
        <v>0</v>
      </c>
      <c r="N244" s="135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Z244" s="135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L244" s="135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X244" s="135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</row>
    <row r="245" spans="1:60" ht="12.75" hidden="1" customHeight="1" outlineLevel="3" x14ac:dyDescent="0.2">
      <c r="A245" s="79" t="str">
        <f>'Anlage 4'!D245</f>
        <v>O</v>
      </c>
      <c r="B245" s="38">
        <f>IF($A245=$D$5,'Anlage 4'!H245,0)</f>
        <v>0</v>
      </c>
      <c r="C245" s="38">
        <f>IF($A245=$D$5,'Anlage 4'!K245,0)</f>
        <v>0</v>
      </c>
      <c r="D245" s="38">
        <f>IF($A245=$D$5,'Anlage 4'!L245,0)</f>
        <v>0</v>
      </c>
      <c r="E245" s="38">
        <f>IF($A245=$D$5,'Anlage 4'!M245,0)</f>
        <v>0</v>
      </c>
      <c r="F245" s="38">
        <f>IF($A245=$D$5,'Anlage 4'!N245,0)</f>
        <v>0</v>
      </c>
      <c r="G245" s="38">
        <f>IF($A245=$D$5,'Anlage 4'!O245,0)</f>
        <v>0</v>
      </c>
      <c r="H245" s="38">
        <f>IF($A245=$D$5,'Anlage 4'!P245,0)</f>
        <v>0</v>
      </c>
      <c r="I245" s="38">
        <f>IF($A245=$D$5,'Anlage 4'!Q245,0)</f>
        <v>0</v>
      </c>
      <c r="J245" s="38">
        <f>IF($A245=$D$5,'Anlage 4'!R245,0)</f>
        <v>0</v>
      </c>
      <c r="K245" s="38">
        <f>IF($A245=$D$5,'Anlage 4'!S245,0)</f>
        <v>0</v>
      </c>
      <c r="L245" s="38">
        <f>IF($A245=$D$5,'Anlage 4'!T245,0)</f>
        <v>0</v>
      </c>
      <c r="N245" s="135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Z245" s="135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L245" s="135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X245" s="135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</row>
    <row r="246" spans="1:60" ht="12.75" hidden="1" customHeight="1" outlineLevel="3" x14ac:dyDescent="0.2">
      <c r="A246" s="79" t="str">
        <f>'Anlage 4'!D246</f>
        <v>O</v>
      </c>
      <c r="B246" s="38">
        <f>IF($A246=$D$5,'Anlage 4'!H246,0)</f>
        <v>0</v>
      </c>
      <c r="C246" s="38">
        <f>IF($A246=$D$5,'Anlage 4'!K246,0)</f>
        <v>0</v>
      </c>
      <c r="D246" s="38">
        <f>IF($A246=$D$5,'Anlage 4'!L246,0)</f>
        <v>0</v>
      </c>
      <c r="E246" s="38">
        <f>IF($A246=$D$5,'Anlage 4'!M246,0)</f>
        <v>0</v>
      </c>
      <c r="F246" s="38">
        <f>IF($A246=$D$5,'Anlage 4'!N246,0)</f>
        <v>0</v>
      </c>
      <c r="G246" s="38">
        <f>IF($A246=$D$5,'Anlage 4'!O246,0)</f>
        <v>0</v>
      </c>
      <c r="H246" s="38">
        <f>IF($A246=$D$5,'Anlage 4'!P246,0)</f>
        <v>0</v>
      </c>
      <c r="I246" s="38">
        <f>IF($A246=$D$5,'Anlage 4'!Q246,0)</f>
        <v>0</v>
      </c>
      <c r="J246" s="38">
        <f>IF($A246=$D$5,'Anlage 4'!R246,0)</f>
        <v>0</v>
      </c>
      <c r="K246" s="38">
        <f>IF($A246=$D$5,'Anlage 4'!S246,0)</f>
        <v>0</v>
      </c>
      <c r="L246" s="38">
        <f>IF($A246=$D$5,'Anlage 4'!T246,0)</f>
        <v>0</v>
      </c>
      <c r="N246" s="135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Z246" s="135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L246" s="135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X246" s="135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</row>
    <row r="247" spans="1:60" ht="12.75" hidden="1" customHeight="1" outlineLevel="3" x14ac:dyDescent="0.2">
      <c r="A247" s="80" t="str">
        <f>'Anlage 4'!D247</f>
        <v>O</v>
      </c>
      <c r="B247" s="38">
        <f>IF($A247=$D$5,'Anlage 4'!H247,0)</f>
        <v>0</v>
      </c>
      <c r="C247" s="38">
        <f>IF($A247=$D$5,'Anlage 4'!K247,0)</f>
        <v>0</v>
      </c>
      <c r="D247" s="38">
        <f>IF($A247=$D$5,'Anlage 4'!L247,0)</f>
        <v>0</v>
      </c>
      <c r="E247" s="38">
        <f>IF($A247=$D$5,'Anlage 4'!M247,0)</f>
        <v>0</v>
      </c>
      <c r="F247" s="38">
        <f>IF($A247=$D$5,'Anlage 4'!N247,0)</f>
        <v>0</v>
      </c>
      <c r="G247" s="38">
        <f>IF($A247=$D$5,'Anlage 4'!O247,0)</f>
        <v>0</v>
      </c>
      <c r="H247" s="38">
        <f>IF($A247=$D$5,'Anlage 4'!P247,0)</f>
        <v>0</v>
      </c>
      <c r="I247" s="38">
        <f>IF($A247=$D$5,'Anlage 4'!Q247,0)</f>
        <v>0</v>
      </c>
      <c r="J247" s="38">
        <f>IF($A247=$D$5,'Anlage 4'!R247,0)</f>
        <v>0</v>
      </c>
      <c r="K247" s="38">
        <f>IF($A247=$D$5,'Anlage 4'!S247,0)</f>
        <v>0</v>
      </c>
      <c r="L247" s="38">
        <f>IF($A247=$D$5,'Anlage 4'!T247,0)</f>
        <v>0</v>
      </c>
      <c r="N247" s="135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Z247" s="135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L247" s="135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X247" s="135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</row>
    <row r="248" spans="1:60" ht="12.75" hidden="1" customHeight="1" outlineLevel="1" x14ac:dyDescent="0.2">
      <c r="A248" s="9"/>
      <c r="B248" s="41">
        <f t="shared" ref="B248:L248" si="35">SUM(B220:B247)</f>
        <v>0</v>
      </c>
      <c r="C248" s="41">
        <f t="shared" si="35"/>
        <v>0</v>
      </c>
      <c r="D248" s="41">
        <f t="shared" si="35"/>
        <v>0</v>
      </c>
      <c r="E248" s="41">
        <f t="shared" si="35"/>
        <v>0</v>
      </c>
      <c r="F248" s="41">
        <f>SUM(F220:F247)</f>
        <v>0</v>
      </c>
      <c r="G248" s="41">
        <f>SUM(G220:G247)</f>
        <v>0</v>
      </c>
      <c r="H248" s="41">
        <f>SUM(H220:H247)</f>
        <v>0</v>
      </c>
      <c r="I248" s="41">
        <f>SUM(I220:I247)</f>
        <v>0</v>
      </c>
      <c r="J248" s="41">
        <f t="shared" si="35"/>
        <v>0</v>
      </c>
      <c r="K248" s="41">
        <f t="shared" si="35"/>
        <v>0</v>
      </c>
      <c r="L248" s="41">
        <f t="shared" si="35"/>
        <v>0</v>
      </c>
      <c r="N248" s="134">
        <f t="shared" ref="N248:X248" si="36">IF($N$11=$A206,B248,0)</f>
        <v>0</v>
      </c>
      <c r="O248" s="134">
        <f t="shared" si="36"/>
        <v>0</v>
      </c>
      <c r="P248" s="134">
        <f t="shared" si="36"/>
        <v>0</v>
      </c>
      <c r="Q248" s="134">
        <f t="shared" si="36"/>
        <v>0</v>
      </c>
      <c r="R248" s="134">
        <f t="shared" si="36"/>
        <v>0</v>
      </c>
      <c r="S248" s="134">
        <f t="shared" si="36"/>
        <v>0</v>
      </c>
      <c r="T248" s="134">
        <f t="shared" si="36"/>
        <v>0</v>
      </c>
      <c r="U248" s="134">
        <f t="shared" si="36"/>
        <v>0</v>
      </c>
      <c r="V248" s="134">
        <f t="shared" si="36"/>
        <v>0</v>
      </c>
      <c r="W248" s="134">
        <f t="shared" si="36"/>
        <v>0</v>
      </c>
      <c r="X248" s="134">
        <f t="shared" si="36"/>
        <v>0</v>
      </c>
      <c r="Z248" s="134">
        <f t="shared" ref="Z248:AJ248" si="37">IF($Z$11=$A206,B248,0)</f>
        <v>0</v>
      </c>
      <c r="AA248" s="134">
        <f t="shared" si="37"/>
        <v>0</v>
      </c>
      <c r="AB248" s="134">
        <f t="shared" si="37"/>
        <v>0</v>
      </c>
      <c r="AC248" s="134">
        <f t="shared" si="37"/>
        <v>0</v>
      </c>
      <c r="AD248" s="134">
        <f t="shared" si="37"/>
        <v>0</v>
      </c>
      <c r="AE248" s="134">
        <f t="shared" si="37"/>
        <v>0</v>
      </c>
      <c r="AF248" s="134">
        <f t="shared" si="37"/>
        <v>0</v>
      </c>
      <c r="AG248" s="134">
        <f t="shared" si="37"/>
        <v>0</v>
      </c>
      <c r="AH248" s="134">
        <f t="shared" si="37"/>
        <v>0</v>
      </c>
      <c r="AI248" s="134">
        <f t="shared" si="37"/>
        <v>0</v>
      </c>
      <c r="AJ248" s="134">
        <f t="shared" si="37"/>
        <v>0</v>
      </c>
      <c r="AL248" s="134">
        <f t="shared" ref="AL248:AV248" si="38">IF($AL$11=$A206,B248,0)</f>
        <v>0</v>
      </c>
      <c r="AM248" s="134">
        <f t="shared" si="38"/>
        <v>0</v>
      </c>
      <c r="AN248" s="134">
        <f t="shared" si="38"/>
        <v>0</v>
      </c>
      <c r="AO248" s="134">
        <f t="shared" si="38"/>
        <v>0</v>
      </c>
      <c r="AP248" s="134">
        <f t="shared" si="38"/>
        <v>0</v>
      </c>
      <c r="AQ248" s="134">
        <f t="shared" si="38"/>
        <v>0</v>
      </c>
      <c r="AR248" s="134">
        <f t="shared" si="38"/>
        <v>0</v>
      </c>
      <c r="AS248" s="134">
        <f t="shared" si="38"/>
        <v>0</v>
      </c>
      <c r="AT248" s="134">
        <f t="shared" si="38"/>
        <v>0</v>
      </c>
      <c r="AU248" s="134">
        <f t="shared" si="38"/>
        <v>0</v>
      </c>
      <c r="AV248" s="134">
        <f t="shared" si="38"/>
        <v>0</v>
      </c>
      <c r="AX248" s="134">
        <f t="shared" ref="AX248:BH248" si="39">IF($AX$11=$A206,B248,0)</f>
        <v>0</v>
      </c>
      <c r="AY248" s="134">
        <f t="shared" si="39"/>
        <v>0</v>
      </c>
      <c r="AZ248" s="134">
        <f t="shared" si="39"/>
        <v>0</v>
      </c>
      <c r="BA248" s="134">
        <f t="shared" si="39"/>
        <v>0</v>
      </c>
      <c r="BB248" s="134">
        <f t="shared" si="39"/>
        <v>0</v>
      </c>
      <c r="BC248" s="134">
        <f t="shared" si="39"/>
        <v>0</v>
      </c>
      <c r="BD248" s="134">
        <f t="shared" si="39"/>
        <v>0</v>
      </c>
      <c r="BE248" s="134">
        <f t="shared" si="39"/>
        <v>0</v>
      </c>
      <c r="BF248" s="134">
        <f t="shared" si="39"/>
        <v>0</v>
      </c>
      <c r="BG248" s="134">
        <f t="shared" si="39"/>
        <v>0</v>
      </c>
      <c r="BH248" s="134">
        <f t="shared" si="39"/>
        <v>0</v>
      </c>
    </row>
    <row r="249" spans="1:60" ht="12.75" hidden="1" customHeight="1" outlineLevel="1" x14ac:dyDescent="0.2">
      <c r="A249" s="9"/>
      <c r="B249" s="42"/>
      <c r="C249" s="42"/>
      <c r="D249" s="41">
        <f>ROUNDDOWN(D248*$D$7,2)</f>
        <v>0</v>
      </c>
      <c r="E249" s="42"/>
      <c r="F249" s="42"/>
      <c r="G249" s="42"/>
      <c r="H249" s="42"/>
      <c r="I249" s="42"/>
      <c r="J249" s="42"/>
      <c r="K249" s="42"/>
      <c r="L249" s="42"/>
      <c r="N249" s="135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Z249" s="135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L249" s="135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X249" s="135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</row>
    <row r="250" spans="1:60" ht="12.75" hidden="1" customHeight="1" outlineLevel="1" collapsed="1" x14ac:dyDescent="0.2">
      <c r="A250" s="7"/>
      <c r="B250" s="41">
        <f>B248</f>
        <v>0</v>
      </c>
      <c r="C250" s="41">
        <f>C248</f>
        <v>0</v>
      </c>
      <c r="D250" s="41">
        <f>D248+D249</f>
        <v>0</v>
      </c>
      <c r="E250" s="41"/>
      <c r="F250" s="41">
        <f t="shared" ref="F250:L250" si="40">F248</f>
        <v>0</v>
      </c>
      <c r="G250" s="41">
        <f t="shared" si="40"/>
        <v>0</v>
      </c>
      <c r="H250" s="41">
        <f t="shared" si="40"/>
        <v>0</v>
      </c>
      <c r="I250" s="41">
        <f t="shared" si="40"/>
        <v>0</v>
      </c>
      <c r="J250" s="41">
        <f t="shared" si="40"/>
        <v>0</v>
      </c>
      <c r="K250" s="41">
        <f t="shared" si="40"/>
        <v>0</v>
      </c>
      <c r="L250" s="41">
        <f t="shared" si="40"/>
        <v>0</v>
      </c>
      <c r="N250" s="150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Z250" s="150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L250" s="150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X250" s="150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</row>
    <row r="251" spans="1:60" ht="12.75" hidden="1" customHeight="1" outlineLevel="2" x14ac:dyDescent="0.2">
      <c r="A251" s="7"/>
      <c r="B251" s="8"/>
      <c r="C251" s="35"/>
      <c r="D251" s="35"/>
      <c r="E251" s="35"/>
      <c r="F251" s="35"/>
      <c r="G251" s="35"/>
      <c r="H251" s="35"/>
      <c r="I251" s="35"/>
      <c r="J251" s="35"/>
      <c r="K251" s="35"/>
      <c r="L251" s="33"/>
      <c r="N251" s="135"/>
      <c r="O251" s="143"/>
      <c r="P251" s="143"/>
      <c r="Q251" s="143"/>
      <c r="R251" s="142"/>
      <c r="S251" s="142"/>
      <c r="T251" s="142"/>
      <c r="U251" s="142"/>
      <c r="V251" s="142"/>
      <c r="W251" s="142"/>
      <c r="X251" s="142"/>
      <c r="Z251" s="135"/>
      <c r="AA251" s="143"/>
      <c r="AB251" s="143"/>
      <c r="AC251" s="143"/>
      <c r="AD251" s="142"/>
      <c r="AE251" s="142"/>
      <c r="AF251" s="142"/>
      <c r="AG251" s="142"/>
      <c r="AH251" s="142"/>
      <c r="AI251" s="142"/>
      <c r="AJ251" s="142"/>
      <c r="AL251" s="135"/>
      <c r="AM251" s="143"/>
      <c r="AN251" s="143"/>
      <c r="AO251" s="143"/>
      <c r="AP251" s="142"/>
      <c r="AQ251" s="142"/>
      <c r="AR251" s="142"/>
      <c r="AS251" s="142"/>
      <c r="AT251" s="142"/>
      <c r="AU251" s="142"/>
      <c r="AV251" s="142"/>
      <c r="AX251" s="135"/>
      <c r="AY251" s="143"/>
      <c r="AZ251" s="143"/>
      <c r="BA251" s="143"/>
      <c r="BB251" s="142"/>
      <c r="BC251" s="142"/>
      <c r="BD251" s="142"/>
      <c r="BE251" s="142"/>
      <c r="BF251" s="142"/>
      <c r="BG251" s="142"/>
      <c r="BH251" s="142"/>
    </row>
    <row r="252" spans="1:60" ht="12.75" hidden="1" customHeight="1" outlineLevel="2" x14ac:dyDescent="0.2">
      <c r="A252" s="103" t="str">
        <f>A202</f>
        <v>BN: ______________________</v>
      </c>
      <c r="B252" s="104"/>
      <c r="C252" s="104"/>
      <c r="D252" s="105"/>
      <c r="E252" s="105"/>
      <c r="F252" s="105"/>
      <c r="G252" s="105"/>
      <c r="H252" s="105"/>
      <c r="I252" s="105"/>
      <c r="J252" s="105"/>
      <c r="K252" s="105"/>
      <c r="L252" s="106"/>
      <c r="N252" s="135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Z252" s="135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L252" s="135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X252" s="135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</row>
    <row r="253" spans="1:60" ht="12.75" hidden="1" customHeight="1" outlineLevel="2" x14ac:dyDescent="0.2">
      <c r="A253" s="7"/>
      <c r="B253" s="8"/>
      <c r="C253" s="36"/>
      <c r="D253" s="36"/>
      <c r="E253" s="36"/>
      <c r="F253" s="36"/>
      <c r="G253" s="36"/>
      <c r="H253" s="36"/>
      <c r="I253" s="36"/>
      <c r="J253" s="36"/>
      <c r="K253" s="36"/>
      <c r="L253" s="8"/>
      <c r="N253" s="135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Z253" s="135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L253" s="135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X253" s="135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</row>
    <row r="254" spans="1:60" ht="12.75" hidden="1" customHeight="1" outlineLevel="2" x14ac:dyDescent="0.2">
      <c r="A254" s="9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N254" s="135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Z254" s="135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L254" s="135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X254" s="135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</row>
    <row r="255" spans="1:60" ht="12.75" hidden="1" customHeight="1" outlineLevel="1" x14ac:dyDescent="0.2">
      <c r="A255" s="253" t="str">
        <f>A205</f>
        <v>Jahr</v>
      </c>
      <c r="B255" s="254"/>
      <c r="D255" s="21"/>
      <c r="E255" s="21"/>
      <c r="F255" s="21"/>
      <c r="G255" s="21"/>
      <c r="H255" s="21"/>
      <c r="I255" s="21"/>
      <c r="J255" s="8"/>
      <c r="K255" s="8"/>
      <c r="L255" s="10" t="str">
        <f>L205</f>
        <v xml:space="preserve"> Blatt</v>
      </c>
      <c r="N255" s="135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Z255" s="135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L255" s="135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X255" s="135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</row>
    <row r="256" spans="1:60" ht="12.75" hidden="1" customHeight="1" outlineLevel="1" collapsed="1" x14ac:dyDescent="0.2">
      <c r="A256" s="251">
        <f>'Anlage 4'!A256</f>
        <v>0</v>
      </c>
      <c r="B256" s="252"/>
      <c r="L256" s="31">
        <f>'Anlage 4'!T256</f>
        <v>6</v>
      </c>
      <c r="N256" s="135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Z256" s="135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L256" s="135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X256" s="135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</row>
    <row r="257" spans="1:60" ht="12.75" hidden="1" customHeight="1" outlineLevel="2" x14ac:dyDescent="0.2">
      <c r="A257" s="3"/>
      <c r="C257" s="8"/>
      <c r="D257" s="8"/>
      <c r="E257" s="8"/>
      <c r="F257" s="8"/>
      <c r="G257" s="8"/>
      <c r="H257" s="8"/>
      <c r="I257" s="8"/>
      <c r="J257" s="8"/>
      <c r="K257" s="8"/>
      <c r="L257" s="8"/>
      <c r="N257" s="135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Z257" s="135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L257" s="135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X257" s="135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</row>
    <row r="258" spans="1:60" ht="12.75" hidden="1" customHeight="1" outlineLevel="2" x14ac:dyDescent="0.2">
      <c r="A258" s="3"/>
      <c r="C258" s="8"/>
      <c r="D258" s="8"/>
      <c r="E258" s="8"/>
      <c r="F258" s="8"/>
      <c r="G258" s="8"/>
      <c r="H258" s="8"/>
      <c r="I258" s="8"/>
      <c r="J258" s="8"/>
      <c r="K258" s="8"/>
      <c r="L258" s="8"/>
      <c r="N258" s="135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Z258" s="135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L258" s="135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X258" s="135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</row>
    <row r="259" spans="1:60" ht="12.75" hidden="1" customHeight="1" outlineLevel="2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N259" s="135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Z259" s="135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L259" s="135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X259" s="135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</row>
    <row r="260" spans="1:60" ht="12.75" hidden="1" customHeight="1" outlineLevel="2" x14ac:dyDescent="0.2">
      <c r="A260" s="13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N260" s="135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Z260" s="135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L260" s="135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X260" s="135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</row>
    <row r="261" spans="1:60" ht="12.75" hidden="1" customHeight="1" outlineLevel="2" x14ac:dyDescent="0.2">
      <c r="A261" s="245" t="str">
        <f>A211</f>
        <v>FuE-Kategorie</v>
      </c>
      <c r="B261" s="49" t="str">
        <f>B211</f>
        <v>Personal</v>
      </c>
      <c r="C261" s="239" t="str">
        <f>C211</f>
        <v xml:space="preserve">Ausgabengruppe </v>
      </c>
      <c r="D261" s="239"/>
      <c r="E261" s="239"/>
      <c r="F261" s="239"/>
      <c r="G261" s="239"/>
      <c r="H261" s="239"/>
      <c r="I261" s="239"/>
      <c r="J261" s="239"/>
      <c r="K261" s="239"/>
      <c r="L261" s="239"/>
      <c r="N261" s="135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Z261" s="135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L261" s="135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X261" s="135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</row>
    <row r="262" spans="1:60" ht="12.75" hidden="1" customHeight="1" outlineLevel="2" x14ac:dyDescent="0.2">
      <c r="A262" s="246"/>
      <c r="B262" s="15" t="str">
        <f t="shared" ref="B262:L268" si="41">B212</f>
        <v/>
      </c>
      <c r="C262" s="15" t="str">
        <f t="shared" si="41"/>
        <v/>
      </c>
      <c r="D262" s="15" t="str">
        <f t="shared" si="41"/>
        <v/>
      </c>
      <c r="E262" s="15" t="str">
        <f t="shared" si="41"/>
        <v/>
      </c>
      <c r="F262" s="15" t="str">
        <f t="shared" si="41"/>
        <v/>
      </c>
      <c r="G262" s="15" t="str">
        <f t="shared" si="41"/>
        <v/>
      </c>
      <c r="H262" s="15" t="str">
        <f t="shared" si="41"/>
        <v/>
      </c>
      <c r="I262" s="15" t="str">
        <f t="shared" si="41"/>
        <v/>
      </c>
      <c r="J262" s="15" t="str">
        <f t="shared" si="41"/>
        <v/>
      </c>
      <c r="K262" s="15" t="str">
        <f t="shared" si="41"/>
        <v/>
      </c>
      <c r="L262" s="15" t="str">
        <f t="shared" si="41"/>
        <v/>
      </c>
      <c r="N262" s="135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Z262" s="135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L262" s="135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X262" s="135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</row>
    <row r="263" spans="1:60" ht="12.75" hidden="1" customHeight="1" outlineLevel="2" x14ac:dyDescent="0.2">
      <c r="A263" s="246"/>
      <c r="B263" s="26" t="str">
        <f t="shared" si="41"/>
        <v>Stunden</v>
      </c>
      <c r="C263" s="26" t="str">
        <f t="shared" si="41"/>
        <v/>
      </c>
      <c r="D263" s="26" t="str">
        <f t="shared" si="41"/>
        <v>Personal</v>
      </c>
      <c r="E263" s="26" t="str">
        <f t="shared" si="41"/>
        <v>Gemein-</v>
      </c>
      <c r="F263" s="26" t="str">
        <f t="shared" si="41"/>
        <v/>
      </c>
      <c r="G263" s="26" t="str">
        <f t="shared" si="41"/>
        <v/>
      </c>
      <c r="H263" s="26" t="str">
        <f t="shared" si="41"/>
        <v/>
      </c>
      <c r="I263" s="26" t="str">
        <f t="shared" si="41"/>
        <v/>
      </c>
      <c r="J263" s="26" t="str">
        <f t="shared" si="41"/>
        <v/>
      </c>
      <c r="K263" s="26" t="str">
        <f t="shared" si="41"/>
        <v/>
      </c>
      <c r="L263" s="26" t="str">
        <f t="shared" si="41"/>
        <v>externe</v>
      </c>
      <c r="N263" s="135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Z263" s="135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L263" s="135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X263" s="135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</row>
    <row r="264" spans="1:60" ht="12.75" hidden="1" customHeight="1" outlineLevel="2" x14ac:dyDescent="0.2">
      <c r="A264" s="246"/>
      <c r="B264" s="26" t="str">
        <f t="shared" si="41"/>
        <v>Gesamt</v>
      </c>
      <c r="C264" s="26" t="str">
        <f t="shared" si="41"/>
        <v/>
      </c>
      <c r="D264" s="26" t="str">
        <f t="shared" si="41"/>
        <v>Sp. 5x6</v>
      </c>
      <c r="E264" s="26" t="str">
        <f t="shared" si="41"/>
        <v>kosten</v>
      </c>
      <c r="F264" s="26" t="str">
        <f t="shared" si="41"/>
        <v/>
      </c>
      <c r="G264" s="26" t="str">
        <f t="shared" si="41"/>
        <v/>
      </c>
      <c r="H264" s="26" t="str">
        <f t="shared" si="41"/>
        <v/>
      </c>
      <c r="I264" s="26" t="str">
        <f t="shared" si="41"/>
        <v/>
      </c>
      <c r="J264" s="26" t="str">
        <f t="shared" si="41"/>
        <v/>
      </c>
      <c r="K264" s="26" t="str">
        <f t="shared" si="41"/>
        <v/>
      </c>
      <c r="L264" s="26" t="str">
        <f t="shared" si="41"/>
        <v>Studien-</v>
      </c>
      <c r="N264" s="135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Z264" s="135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L264" s="135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X264" s="135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</row>
    <row r="265" spans="1:60" ht="12.75" hidden="1" customHeight="1" outlineLevel="2" x14ac:dyDescent="0.2">
      <c r="A265" s="246"/>
      <c r="B265" s="26" t="str">
        <f t="shared" si="41"/>
        <v/>
      </c>
      <c r="C265" s="26" t="str">
        <f t="shared" si="41"/>
        <v/>
      </c>
      <c r="D265" s="26" t="str">
        <f t="shared" si="41"/>
        <v/>
      </c>
      <c r="E265" s="26" t="str">
        <f t="shared" si="41"/>
        <v/>
      </c>
      <c r="F265" s="26" t="str">
        <f t="shared" si="41"/>
        <v/>
      </c>
      <c r="G265" s="26" t="str">
        <f t="shared" si="41"/>
        <v/>
      </c>
      <c r="H265" s="26" t="str">
        <f t="shared" si="41"/>
        <v/>
      </c>
      <c r="I265" s="26" t="str">
        <f t="shared" si="41"/>
        <v/>
      </c>
      <c r="J265" s="26" t="str">
        <f t="shared" si="41"/>
        <v/>
      </c>
      <c r="K265" s="26" t="str">
        <f t="shared" si="41"/>
        <v/>
      </c>
      <c r="L265" s="26" t="str">
        <f t="shared" si="41"/>
        <v>kosten</v>
      </c>
      <c r="N265" s="135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Z265" s="135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L265" s="135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X265" s="135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</row>
    <row r="266" spans="1:60" ht="12.75" hidden="1" customHeight="1" outlineLevel="2" x14ac:dyDescent="0.2">
      <c r="A266" s="246"/>
      <c r="B266" s="26" t="str">
        <f t="shared" si="41"/>
        <v/>
      </c>
      <c r="C266" s="26" t="str">
        <f t="shared" si="41"/>
        <v/>
      </c>
      <c r="D266" s="26" t="str">
        <f t="shared" si="41"/>
        <v/>
      </c>
      <c r="E266" s="26" t="str">
        <f t="shared" si="41"/>
        <v/>
      </c>
      <c r="F266" s="26" t="str">
        <f t="shared" si="41"/>
        <v/>
      </c>
      <c r="G266" s="26" t="str">
        <f t="shared" si="41"/>
        <v/>
      </c>
      <c r="H266" s="26" t="str">
        <f t="shared" si="41"/>
        <v/>
      </c>
      <c r="I266" s="26" t="str">
        <f t="shared" si="41"/>
        <v/>
      </c>
      <c r="J266" s="26" t="str">
        <f t="shared" si="41"/>
        <v/>
      </c>
      <c r="K266" s="26" t="str">
        <f t="shared" si="41"/>
        <v/>
      </c>
      <c r="L266" s="26" t="str">
        <f t="shared" si="41"/>
        <v>(lt. Spalte 3)</v>
      </c>
      <c r="N266" s="135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Z266" s="135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L266" s="135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X266" s="135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</row>
    <row r="267" spans="1:60" ht="12.75" hidden="1" customHeight="1" outlineLevel="2" x14ac:dyDescent="0.2">
      <c r="A267" s="246"/>
      <c r="B267" s="26" t="str">
        <f t="shared" si="41"/>
        <v/>
      </c>
      <c r="C267" s="26" t="str">
        <f t="shared" si="41"/>
        <v/>
      </c>
      <c r="D267" s="26" t="str">
        <f t="shared" si="41"/>
        <v/>
      </c>
      <c r="E267" s="26" t="str">
        <f t="shared" si="41"/>
        <v/>
      </c>
      <c r="F267" s="26" t="str">
        <f t="shared" si="41"/>
        <v/>
      </c>
      <c r="G267" s="26" t="str">
        <f t="shared" si="41"/>
        <v/>
      </c>
      <c r="H267" s="26" t="str">
        <f t="shared" si="41"/>
        <v/>
      </c>
      <c r="I267" s="26" t="str">
        <f t="shared" si="41"/>
        <v/>
      </c>
      <c r="J267" s="26" t="str">
        <f t="shared" si="41"/>
        <v/>
      </c>
      <c r="K267" s="26" t="str">
        <f t="shared" si="41"/>
        <v/>
      </c>
      <c r="L267" s="26" t="str">
        <f t="shared" si="41"/>
        <v/>
      </c>
      <c r="N267" s="135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Z267" s="135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L267" s="135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X267" s="135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</row>
    <row r="268" spans="1:60" ht="12.75" hidden="1" customHeight="1" outlineLevel="2" x14ac:dyDescent="0.2">
      <c r="A268" s="247"/>
      <c r="B268" s="27" t="str">
        <f>B218</f>
        <v/>
      </c>
      <c r="C268" s="27" t="str">
        <f t="shared" si="41"/>
        <v>€</v>
      </c>
      <c r="D268" s="27" t="str">
        <f t="shared" si="41"/>
        <v>€</v>
      </c>
      <c r="E268" s="27" t="str">
        <f t="shared" si="41"/>
        <v>€</v>
      </c>
      <c r="F268" s="27" t="str">
        <f t="shared" si="41"/>
        <v>€</v>
      </c>
      <c r="G268" s="27" t="str">
        <f t="shared" si="41"/>
        <v>€</v>
      </c>
      <c r="H268" s="27" t="str">
        <f t="shared" si="41"/>
        <v>€</v>
      </c>
      <c r="I268" s="27" t="str">
        <f t="shared" si="41"/>
        <v>€</v>
      </c>
      <c r="J268" s="27" t="str">
        <f t="shared" si="41"/>
        <v>€</v>
      </c>
      <c r="K268" s="27" t="str">
        <f t="shared" si="41"/>
        <v>€</v>
      </c>
      <c r="L268" s="27" t="str">
        <f t="shared" si="41"/>
        <v>€</v>
      </c>
      <c r="N268" s="135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Z268" s="135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L268" s="135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X268" s="135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</row>
    <row r="269" spans="1:60" ht="12.75" hidden="1" customHeight="1" outlineLevel="2" collapsed="1" x14ac:dyDescent="0.2">
      <c r="A269" s="18" t="str">
        <f>A219</f>
        <v/>
      </c>
      <c r="B269" s="18">
        <f t="shared" ref="B269:L269" si="42">B219</f>
        <v>5</v>
      </c>
      <c r="C269" s="18" t="str">
        <f t="shared" si="42"/>
        <v/>
      </c>
      <c r="D269" s="18">
        <f t="shared" si="42"/>
        <v>7</v>
      </c>
      <c r="E269" s="18" t="str">
        <f t="shared" si="42"/>
        <v/>
      </c>
      <c r="F269" s="18" t="str">
        <f t="shared" si="42"/>
        <v/>
      </c>
      <c r="G269" s="18" t="str">
        <f t="shared" si="42"/>
        <v/>
      </c>
      <c r="H269" s="18" t="str">
        <f t="shared" si="42"/>
        <v/>
      </c>
      <c r="I269" s="18" t="str">
        <f t="shared" si="42"/>
        <v/>
      </c>
      <c r="J269" s="18" t="str">
        <f t="shared" si="42"/>
        <v/>
      </c>
      <c r="K269" s="18" t="str">
        <f t="shared" si="42"/>
        <v/>
      </c>
      <c r="L269" s="18">
        <f t="shared" si="42"/>
        <v>8</v>
      </c>
      <c r="N269" s="135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Z269" s="135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L269" s="135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X269" s="135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</row>
    <row r="270" spans="1:60" s="22" customFormat="1" ht="12.75" hidden="1" customHeight="1" outlineLevel="3" x14ac:dyDescent="0.2">
      <c r="A270" s="78" t="str">
        <f>'Anlage 4'!D270</f>
        <v>O</v>
      </c>
      <c r="B270" s="38">
        <f>IF($A270=$D$5,'Anlage 4'!H270,0)</f>
        <v>0</v>
      </c>
      <c r="C270" s="38">
        <f>IF($A270=$D$5,'Anlage 4'!K270,0)</f>
        <v>0</v>
      </c>
      <c r="D270" s="38">
        <f>IF($A270=$D$5,'Anlage 4'!L270,0)</f>
        <v>0</v>
      </c>
      <c r="E270" s="38">
        <f>IF($A270=$D$5,'Anlage 4'!M270,0)</f>
        <v>0</v>
      </c>
      <c r="F270" s="38">
        <f>IF($A270=$D$5,'Anlage 4'!N270,0)</f>
        <v>0</v>
      </c>
      <c r="G270" s="38">
        <f>IF($A270=$D$5,'Anlage 4'!O270,0)</f>
        <v>0</v>
      </c>
      <c r="H270" s="38">
        <f>IF($A270=$D$5,'Anlage 4'!P270,0)</f>
        <v>0</v>
      </c>
      <c r="I270" s="38">
        <f>IF($A270=$D$5,'Anlage 4'!Q270,0)</f>
        <v>0</v>
      </c>
      <c r="J270" s="38">
        <f>IF($A270=$D$5,'Anlage 4'!R270,0)</f>
        <v>0</v>
      </c>
      <c r="K270" s="38">
        <f>IF($A270=$D$5,'Anlage 4'!S270,0)</f>
        <v>0</v>
      </c>
      <c r="L270" s="38">
        <f>IF($A270=$D$5,'Anlage 4'!T270,0)</f>
        <v>0</v>
      </c>
      <c r="N270" s="137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Z270" s="137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L270" s="137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X270" s="137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</row>
    <row r="271" spans="1:60" ht="12.75" hidden="1" customHeight="1" outlineLevel="3" x14ac:dyDescent="0.2">
      <c r="A271" s="79" t="str">
        <f>'Anlage 4'!D271</f>
        <v>O</v>
      </c>
      <c r="B271" s="38" t="str">
        <f>IF($A271=$D$5,IF('Anlage 4'!E271="Übertrag",'Anlage 4'!E271,'Anlage 4'!H271),0)</f>
        <v>Übertrag</v>
      </c>
      <c r="C271" s="38">
        <f>IF($A271=$D$5,IF($B271="Übertrag",0,'Anlage 4'!K271),0)</f>
        <v>0</v>
      </c>
      <c r="D271" s="38">
        <f>IF($A271=$D$5,IF($B271="Übertrag",0,'Anlage 4'!L271),0)</f>
        <v>0</v>
      </c>
      <c r="E271" s="38">
        <f>IF($A271=$D$5,IF($B271="Übertrag",0,'Anlage 4'!M271),0)</f>
        <v>0</v>
      </c>
      <c r="F271" s="38">
        <f>IF($A271=$D$5,IF($B271="Übertrag",0,'Anlage 4'!N271),0)</f>
        <v>0</v>
      </c>
      <c r="G271" s="38">
        <f>IF($A271=$D$5,IF($B271="Übertrag",0,'Anlage 4'!O271),0)</f>
        <v>0</v>
      </c>
      <c r="H271" s="38">
        <f>IF($A271=$D$5,IF($B271="Übertrag",0,'Anlage 4'!P271),0)</f>
        <v>0</v>
      </c>
      <c r="I271" s="38">
        <f>IF($A271=$D$5,IF($B271="Übertrag",0,'Anlage 4'!Q271),0)</f>
        <v>0</v>
      </c>
      <c r="J271" s="38">
        <f>IF($A271=$D$5,IF($B271="Übertrag",0,'Anlage 4'!R271),0)</f>
        <v>0</v>
      </c>
      <c r="K271" s="38">
        <f>IF($A271=$D$5,IF($B271="Übertrag",0,'Anlage 4'!S271),0)</f>
        <v>0</v>
      </c>
      <c r="L271" s="38">
        <f>IF($A271=$D$5,IF($B271="Übertrag",0,'Anlage 4'!T271),0)</f>
        <v>0</v>
      </c>
      <c r="N271" s="135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Z271" s="135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L271" s="135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X271" s="135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</row>
    <row r="272" spans="1:60" ht="12.75" hidden="1" customHeight="1" outlineLevel="3" x14ac:dyDescent="0.2">
      <c r="A272" s="79" t="str">
        <f>'Anlage 4'!D272</f>
        <v>O</v>
      </c>
      <c r="B272" s="38">
        <f>IF($A272=$D$5,'Anlage 4'!H272,0)</f>
        <v>0</v>
      </c>
      <c r="C272" s="38">
        <f>IF($A272=$D$5,'Anlage 4'!K272,0)</f>
        <v>0</v>
      </c>
      <c r="D272" s="38">
        <f>IF($A272=$D$5,'Anlage 4'!L272,0)</f>
        <v>0</v>
      </c>
      <c r="E272" s="38">
        <f>IF($A272=$D$5,'Anlage 4'!M272,0)</f>
        <v>0</v>
      </c>
      <c r="F272" s="38">
        <f>IF($A272=$D$5,'Anlage 4'!N272,0)</f>
        <v>0</v>
      </c>
      <c r="G272" s="38">
        <f>IF($A272=$D$5,'Anlage 4'!O272,0)</f>
        <v>0</v>
      </c>
      <c r="H272" s="38">
        <f>IF($A272=$D$5,'Anlage 4'!P272,0)</f>
        <v>0</v>
      </c>
      <c r="I272" s="38">
        <f>IF($A272=$D$5,'Anlage 4'!Q272,0)</f>
        <v>0</v>
      </c>
      <c r="J272" s="38">
        <f>IF($A272=$D$5,'Anlage 4'!R272,0)</f>
        <v>0</v>
      </c>
      <c r="K272" s="38">
        <f>IF($A272=$D$5,'Anlage 4'!S272,0)</f>
        <v>0</v>
      </c>
      <c r="L272" s="38">
        <f>IF($A272=$D$5,'Anlage 4'!T272,0)</f>
        <v>0</v>
      </c>
      <c r="N272" s="135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Z272" s="135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L272" s="135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X272" s="135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</row>
    <row r="273" spans="1:60" ht="12.75" hidden="1" customHeight="1" outlineLevel="3" x14ac:dyDescent="0.2">
      <c r="A273" s="79" t="str">
        <f>'Anlage 4'!D273</f>
        <v>O</v>
      </c>
      <c r="B273" s="38">
        <f>IF($A273=$D$5,'Anlage 4'!H273,0)</f>
        <v>0</v>
      </c>
      <c r="C273" s="38">
        <f>IF($A273=$D$5,'Anlage 4'!K273,0)</f>
        <v>0</v>
      </c>
      <c r="D273" s="38">
        <f>IF($A273=$D$5,'Anlage 4'!L273,0)</f>
        <v>0</v>
      </c>
      <c r="E273" s="38">
        <f>IF($A273=$D$5,'Anlage 4'!M273,0)</f>
        <v>0</v>
      </c>
      <c r="F273" s="38">
        <f>IF($A273=$D$5,'Anlage 4'!N273,0)</f>
        <v>0</v>
      </c>
      <c r="G273" s="38">
        <f>IF($A273=$D$5,'Anlage 4'!O273,0)</f>
        <v>0</v>
      </c>
      <c r="H273" s="38">
        <f>IF($A273=$D$5,'Anlage 4'!P273,0)</f>
        <v>0</v>
      </c>
      <c r="I273" s="38">
        <f>IF($A273=$D$5,'Anlage 4'!Q273,0)</f>
        <v>0</v>
      </c>
      <c r="J273" s="38">
        <f>IF($A273=$D$5,'Anlage 4'!R273,0)</f>
        <v>0</v>
      </c>
      <c r="K273" s="38">
        <f>IF($A273=$D$5,'Anlage 4'!S273,0)</f>
        <v>0</v>
      </c>
      <c r="L273" s="38">
        <f>IF($A273=$D$5,'Anlage 4'!T273,0)</f>
        <v>0</v>
      </c>
      <c r="N273" s="135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Z273" s="135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L273" s="135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X273" s="135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</row>
    <row r="274" spans="1:60" ht="12.75" hidden="1" customHeight="1" outlineLevel="3" x14ac:dyDescent="0.2">
      <c r="A274" s="79" t="str">
        <f>'Anlage 4'!D274</f>
        <v>O</v>
      </c>
      <c r="B274" s="38">
        <f>IF($A274=$D$5,'Anlage 4'!H274,0)</f>
        <v>0</v>
      </c>
      <c r="C274" s="38">
        <f>IF($A274=$D$5,'Anlage 4'!K274,0)</f>
        <v>0</v>
      </c>
      <c r="D274" s="38">
        <f>IF($A274=$D$5,'Anlage 4'!L274,0)</f>
        <v>0</v>
      </c>
      <c r="E274" s="38">
        <f>IF($A274=$D$5,'Anlage 4'!M274,0)</f>
        <v>0</v>
      </c>
      <c r="F274" s="38">
        <f>IF($A274=$D$5,'Anlage 4'!N274,0)</f>
        <v>0</v>
      </c>
      <c r="G274" s="38">
        <f>IF($A274=$D$5,'Anlage 4'!O274,0)</f>
        <v>0</v>
      </c>
      <c r="H274" s="38">
        <f>IF($A274=$D$5,'Anlage 4'!P274,0)</f>
        <v>0</v>
      </c>
      <c r="I274" s="38">
        <f>IF($A274=$D$5,'Anlage 4'!Q274,0)</f>
        <v>0</v>
      </c>
      <c r="J274" s="38">
        <f>IF($A274=$D$5,'Anlage 4'!R274,0)</f>
        <v>0</v>
      </c>
      <c r="K274" s="38">
        <f>IF($A274=$D$5,'Anlage 4'!S274,0)</f>
        <v>0</v>
      </c>
      <c r="L274" s="38">
        <f>IF($A274=$D$5,'Anlage 4'!T274,0)</f>
        <v>0</v>
      </c>
      <c r="N274" s="135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Z274" s="135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L274" s="135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X274" s="135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</row>
    <row r="275" spans="1:60" ht="12.75" hidden="1" customHeight="1" outlineLevel="3" x14ac:dyDescent="0.2">
      <c r="A275" s="79" t="str">
        <f>'Anlage 4'!D275</f>
        <v>O</v>
      </c>
      <c r="B275" s="38">
        <f>IF($A275=$D$5,'Anlage 4'!H275,0)</f>
        <v>0</v>
      </c>
      <c r="C275" s="38">
        <f>IF($A275=$D$5,'Anlage 4'!K275,0)</f>
        <v>0</v>
      </c>
      <c r="D275" s="38">
        <f>IF($A275=$D$5,'Anlage 4'!L275,0)</f>
        <v>0</v>
      </c>
      <c r="E275" s="38">
        <f>IF($A275=$D$5,'Anlage 4'!M275,0)</f>
        <v>0</v>
      </c>
      <c r="F275" s="38">
        <f>IF($A275=$D$5,'Anlage 4'!N275,0)</f>
        <v>0</v>
      </c>
      <c r="G275" s="38">
        <f>IF($A275=$D$5,'Anlage 4'!O275,0)</f>
        <v>0</v>
      </c>
      <c r="H275" s="38">
        <f>IF($A275=$D$5,'Anlage 4'!P275,0)</f>
        <v>0</v>
      </c>
      <c r="I275" s="38">
        <f>IF($A275=$D$5,'Anlage 4'!Q275,0)</f>
        <v>0</v>
      </c>
      <c r="J275" s="38">
        <f>IF($A275=$D$5,'Anlage 4'!R275,0)</f>
        <v>0</v>
      </c>
      <c r="K275" s="38">
        <f>IF($A275=$D$5,'Anlage 4'!S275,0)</f>
        <v>0</v>
      </c>
      <c r="L275" s="38">
        <f>IF($A275=$D$5,'Anlage 4'!T275,0)</f>
        <v>0</v>
      </c>
      <c r="N275" s="135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Z275" s="135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L275" s="135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X275" s="135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</row>
    <row r="276" spans="1:60" ht="12.75" hidden="1" customHeight="1" outlineLevel="3" x14ac:dyDescent="0.2">
      <c r="A276" s="79" t="str">
        <f>'Anlage 4'!D276</f>
        <v>O</v>
      </c>
      <c r="B276" s="38">
        <f>IF($A276=$D$5,'Anlage 4'!H276,0)</f>
        <v>0</v>
      </c>
      <c r="C276" s="38">
        <f>IF($A276=$D$5,'Anlage 4'!K276,0)</f>
        <v>0</v>
      </c>
      <c r="D276" s="38">
        <f>IF($A276=$D$5,'Anlage 4'!L276,0)</f>
        <v>0</v>
      </c>
      <c r="E276" s="38">
        <f>IF($A276=$D$5,'Anlage 4'!M276,0)</f>
        <v>0</v>
      </c>
      <c r="F276" s="38">
        <f>IF($A276=$D$5,'Anlage 4'!N276,0)</f>
        <v>0</v>
      </c>
      <c r="G276" s="38">
        <f>IF($A276=$D$5,'Anlage 4'!O276,0)</f>
        <v>0</v>
      </c>
      <c r="H276" s="38">
        <f>IF($A276=$D$5,'Anlage 4'!P276,0)</f>
        <v>0</v>
      </c>
      <c r="I276" s="38">
        <f>IF($A276=$D$5,'Anlage 4'!Q276,0)</f>
        <v>0</v>
      </c>
      <c r="J276" s="38">
        <f>IF($A276=$D$5,'Anlage 4'!R276,0)</f>
        <v>0</v>
      </c>
      <c r="K276" s="38">
        <f>IF($A276=$D$5,'Anlage 4'!S276,0)</f>
        <v>0</v>
      </c>
      <c r="L276" s="38">
        <f>IF($A276=$D$5,'Anlage 4'!T276,0)</f>
        <v>0</v>
      </c>
      <c r="N276" s="135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Z276" s="135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L276" s="135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X276" s="135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</row>
    <row r="277" spans="1:60" ht="12.75" hidden="1" customHeight="1" outlineLevel="3" x14ac:dyDescent="0.2">
      <c r="A277" s="79" t="str">
        <f>'Anlage 4'!D277</f>
        <v>O</v>
      </c>
      <c r="B277" s="38">
        <f>IF($A277=$D$5,'Anlage 4'!H277,0)</f>
        <v>0</v>
      </c>
      <c r="C277" s="38">
        <f>IF($A277=$D$5,'Anlage 4'!K277,0)</f>
        <v>0</v>
      </c>
      <c r="D277" s="38">
        <f>IF($A277=$D$5,'Anlage 4'!L277,0)</f>
        <v>0</v>
      </c>
      <c r="E277" s="38">
        <f>IF($A277=$D$5,'Anlage 4'!M277,0)</f>
        <v>0</v>
      </c>
      <c r="F277" s="38">
        <f>IF($A277=$D$5,'Anlage 4'!N277,0)</f>
        <v>0</v>
      </c>
      <c r="G277" s="38">
        <f>IF($A277=$D$5,'Anlage 4'!O277,0)</f>
        <v>0</v>
      </c>
      <c r="H277" s="38">
        <f>IF($A277=$D$5,'Anlage 4'!P277,0)</f>
        <v>0</v>
      </c>
      <c r="I277" s="38">
        <f>IF($A277=$D$5,'Anlage 4'!Q277,0)</f>
        <v>0</v>
      </c>
      <c r="J277" s="38">
        <f>IF($A277=$D$5,'Anlage 4'!R277,0)</f>
        <v>0</v>
      </c>
      <c r="K277" s="38">
        <f>IF($A277=$D$5,'Anlage 4'!S277,0)</f>
        <v>0</v>
      </c>
      <c r="L277" s="38">
        <f>IF($A277=$D$5,'Anlage 4'!T277,0)</f>
        <v>0</v>
      </c>
      <c r="N277" s="135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Z277" s="135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L277" s="135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X277" s="135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</row>
    <row r="278" spans="1:60" ht="12.75" hidden="1" customHeight="1" outlineLevel="3" x14ac:dyDescent="0.2">
      <c r="A278" s="79" t="str">
        <f>'Anlage 4'!D278</f>
        <v>O</v>
      </c>
      <c r="B278" s="38">
        <f>IF($A278=$D$5,'Anlage 4'!H278,0)</f>
        <v>0</v>
      </c>
      <c r="C278" s="38">
        <f>IF($A278=$D$5,'Anlage 4'!K278,0)</f>
        <v>0</v>
      </c>
      <c r="D278" s="38">
        <f>IF($A278=$D$5,'Anlage 4'!L278,0)</f>
        <v>0</v>
      </c>
      <c r="E278" s="38">
        <f>IF($A278=$D$5,'Anlage 4'!M278,0)</f>
        <v>0</v>
      </c>
      <c r="F278" s="38">
        <f>IF($A278=$D$5,'Anlage 4'!N278,0)</f>
        <v>0</v>
      </c>
      <c r="G278" s="38">
        <f>IF($A278=$D$5,'Anlage 4'!O278,0)</f>
        <v>0</v>
      </c>
      <c r="H278" s="38">
        <f>IF($A278=$D$5,'Anlage 4'!P278,0)</f>
        <v>0</v>
      </c>
      <c r="I278" s="38">
        <f>IF($A278=$D$5,'Anlage 4'!Q278,0)</f>
        <v>0</v>
      </c>
      <c r="J278" s="38">
        <f>IF($A278=$D$5,'Anlage 4'!R278,0)</f>
        <v>0</v>
      </c>
      <c r="K278" s="38">
        <f>IF($A278=$D$5,'Anlage 4'!S278,0)</f>
        <v>0</v>
      </c>
      <c r="L278" s="38">
        <f>IF($A278=$D$5,'Anlage 4'!T278,0)</f>
        <v>0</v>
      </c>
      <c r="N278" s="135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Z278" s="135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L278" s="135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X278" s="135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</row>
    <row r="279" spans="1:60" ht="12.75" hidden="1" customHeight="1" outlineLevel="3" x14ac:dyDescent="0.2">
      <c r="A279" s="79" t="str">
        <f>'Anlage 4'!D279</f>
        <v>O</v>
      </c>
      <c r="B279" s="38">
        <f>IF($A279=$D$5,'Anlage 4'!H279,0)</f>
        <v>0</v>
      </c>
      <c r="C279" s="38">
        <f>IF($A279=$D$5,'Anlage 4'!K279,0)</f>
        <v>0</v>
      </c>
      <c r="D279" s="38">
        <f>IF($A279=$D$5,'Anlage 4'!L279,0)</f>
        <v>0</v>
      </c>
      <c r="E279" s="38">
        <f>IF($A279=$D$5,'Anlage 4'!M279,0)</f>
        <v>0</v>
      </c>
      <c r="F279" s="38">
        <f>IF($A279=$D$5,'Anlage 4'!N279,0)</f>
        <v>0</v>
      </c>
      <c r="G279" s="38">
        <f>IF($A279=$D$5,'Anlage 4'!O279,0)</f>
        <v>0</v>
      </c>
      <c r="H279" s="38">
        <f>IF($A279=$D$5,'Anlage 4'!P279,0)</f>
        <v>0</v>
      </c>
      <c r="I279" s="38">
        <f>IF($A279=$D$5,'Anlage 4'!Q279,0)</f>
        <v>0</v>
      </c>
      <c r="J279" s="38">
        <f>IF($A279=$D$5,'Anlage 4'!R279,0)</f>
        <v>0</v>
      </c>
      <c r="K279" s="38">
        <f>IF($A279=$D$5,'Anlage 4'!S279,0)</f>
        <v>0</v>
      </c>
      <c r="L279" s="38">
        <f>IF($A279=$D$5,'Anlage 4'!T279,0)</f>
        <v>0</v>
      </c>
      <c r="N279" s="135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Z279" s="135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L279" s="135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X279" s="135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</row>
    <row r="280" spans="1:60" ht="12.75" hidden="1" customHeight="1" outlineLevel="3" x14ac:dyDescent="0.2">
      <c r="A280" s="79" t="str">
        <f>'Anlage 4'!D280</f>
        <v>O</v>
      </c>
      <c r="B280" s="38">
        <f>IF($A280=$D$5,'Anlage 4'!H280,0)</f>
        <v>0</v>
      </c>
      <c r="C280" s="38">
        <f>IF($A280=$D$5,'Anlage 4'!K280,0)</f>
        <v>0</v>
      </c>
      <c r="D280" s="38">
        <f>IF($A280=$D$5,'Anlage 4'!L280,0)</f>
        <v>0</v>
      </c>
      <c r="E280" s="38">
        <f>IF($A280=$D$5,'Anlage 4'!M280,0)</f>
        <v>0</v>
      </c>
      <c r="F280" s="38">
        <f>IF($A280=$D$5,'Anlage 4'!N280,0)</f>
        <v>0</v>
      </c>
      <c r="G280" s="38">
        <f>IF($A280=$D$5,'Anlage 4'!O280,0)</f>
        <v>0</v>
      </c>
      <c r="H280" s="38">
        <f>IF($A280=$D$5,'Anlage 4'!P280,0)</f>
        <v>0</v>
      </c>
      <c r="I280" s="38">
        <f>IF($A280=$D$5,'Anlage 4'!Q280,0)</f>
        <v>0</v>
      </c>
      <c r="J280" s="38">
        <f>IF($A280=$D$5,'Anlage 4'!R280,0)</f>
        <v>0</v>
      </c>
      <c r="K280" s="38">
        <f>IF($A280=$D$5,'Anlage 4'!S280,0)</f>
        <v>0</v>
      </c>
      <c r="L280" s="38">
        <f>IF($A280=$D$5,'Anlage 4'!T280,0)</f>
        <v>0</v>
      </c>
      <c r="N280" s="135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Z280" s="135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L280" s="135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X280" s="135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</row>
    <row r="281" spans="1:60" ht="12.75" hidden="1" customHeight="1" outlineLevel="3" x14ac:dyDescent="0.2">
      <c r="A281" s="79" t="str">
        <f>'Anlage 4'!D281</f>
        <v>O</v>
      </c>
      <c r="B281" s="38">
        <f>IF($A281=$D$5,'Anlage 4'!H281,0)</f>
        <v>0</v>
      </c>
      <c r="C281" s="38">
        <f>IF($A281=$D$5,'Anlage 4'!K281,0)</f>
        <v>0</v>
      </c>
      <c r="D281" s="38">
        <f>IF($A281=$D$5,'Anlage 4'!L281,0)</f>
        <v>0</v>
      </c>
      <c r="E281" s="38">
        <f>IF($A281=$D$5,'Anlage 4'!M281,0)</f>
        <v>0</v>
      </c>
      <c r="F281" s="38">
        <f>IF($A281=$D$5,'Anlage 4'!N281,0)</f>
        <v>0</v>
      </c>
      <c r="G281" s="38">
        <f>IF($A281=$D$5,'Anlage 4'!O281,0)</f>
        <v>0</v>
      </c>
      <c r="H281" s="38">
        <f>IF($A281=$D$5,'Anlage 4'!P281,0)</f>
        <v>0</v>
      </c>
      <c r="I281" s="38">
        <f>IF($A281=$D$5,'Anlage 4'!Q281,0)</f>
        <v>0</v>
      </c>
      <c r="J281" s="38">
        <f>IF($A281=$D$5,'Anlage 4'!R281,0)</f>
        <v>0</v>
      </c>
      <c r="K281" s="38">
        <f>IF($A281=$D$5,'Anlage 4'!S281,0)</f>
        <v>0</v>
      </c>
      <c r="L281" s="38">
        <f>IF($A281=$D$5,'Anlage 4'!T281,0)</f>
        <v>0</v>
      </c>
      <c r="N281" s="135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Z281" s="135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L281" s="135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X281" s="135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</row>
    <row r="282" spans="1:60" ht="12.75" hidden="1" customHeight="1" outlineLevel="3" x14ac:dyDescent="0.2">
      <c r="A282" s="79" t="str">
        <f>'Anlage 4'!D282</f>
        <v>O</v>
      </c>
      <c r="B282" s="38">
        <f>IF($A282=$D$5,'Anlage 4'!H282,0)</f>
        <v>0</v>
      </c>
      <c r="C282" s="38">
        <f>IF($A282=$D$5,'Anlage 4'!K282,0)</f>
        <v>0</v>
      </c>
      <c r="D282" s="38">
        <f>IF($A282=$D$5,'Anlage 4'!L282,0)</f>
        <v>0</v>
      </c>
      <c r="E282" s="38">
        <f>IF($A282=$D$5,'Anlage 4'!M282,0)</f>
        <v>0</v>
      </c>
      <c r="F282" s="38">
        <f>IF($A282=$D$5,'Anlage 4'!N282,0)</f>
        <v>0</v>
      </c>
      <c r="G282" s="38">
        <f>IF($A282=$D$5,'Anlage 4'!O282,0)</f>
        <v>0</v>
      </c>
      <c r="H282" s="38">
        <f>IF($A282=$D$5,'Anlage 4'!P282,0)</f>
        <v>0</v>
      </c>
      <c r="I282" s="38">
        <f>IF($A282=$D$5,'Anlage 4'!Q282,0)</f>
        <v>0</v>
      </c>
      <c r="J282" s="38">
        <f>IF($A282=$D$5,'Anlage 4'!R282,0)</f>
        <v>0</v>
      </c>
      <c r="K282" s="38">
        <f>IF($A282=$D$5,'Anlage 4'!S282,0)</f>
        <v>0</v>
      </c>
      <c r="L282" s="38">
        <f>IF($A282=$D$5,'Anlage 4'!T282,0)</f>
        <v>0</v>
      </c>
      <c r="N282" s="135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Z282" s="135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L282" s="135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X282" s="135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</row>
    <row r="283" spans="1:60" ht="12.75" hidden="1" customHeight="1" outlineLevel="3" x14ac:dyDescent="0.2">
      <c r="A283" s="79" t="str">
        <f>'Anlage 4'!D283</f>
        <v>O</v>
      </c>
      <c r="B283" s="38">
        <f>IF($A283=$D$5,'Anlage 4'!H283,0)</f>
        <v>0</v>
      </c>
      <c r="C283" s="38">
        <f>IF($A283=$D$5,'Anlage 4'!K283,0)</f>
        <v>0</v>
      </c>
      <c r="D283" s="38">
        <f>IF($A283=$D$5,'Anlage 4'!L283,0)</f>
        <v>0</v>
      </c>
      <c r="E283" s="38">
        <f>IF($A283=$D$5,'Anlage 4'!M283,0)</f>
        <v>0</v>
      </c>
      <c r="F283" s="38">
        <f>IF($A283=$D$5,'Anlage 4'!N283,0)</f>
        <v>0</v>
      </c>
      <c r="G283" s="38">
        <f>IF($A283=$D$5,'Anlage 4'!O283,0)</f>
        <v>0</v>
      </c>
      <c r="H283" s="38">
        <f>IF($A283=$D$5,'Anlage 4'!P283,0)</f>
        <v>0</v>
      </c>
      <c r="I283" s="38">
        <f>IF($A283=$D$5,'Anlage 4'!Q283,0)</f>
        <v>0</v>
      </c>
      <c r="J283" s="38">
        <f>IF($A283=$D$5,'Anlage 4'!R283,0)</f>
        <v>0</v>
      </c>
      <c r="K283" s="38">
        <f>IF($A283=$D$5,'Anlage 4'!S283,0)</f>
        <v>0</v>
      </c>
      <c r="L283" s="38">
        <f>IF($A283=$D$5,'Anlage 4'!T283,0)</f>
        <v>0</v>
      </c>
      <c r="N283" s="135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Z283" s="135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L283" s="135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X283" s="135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</row>
    <row r="284" spans="1:60" ht="12.75" hidden="1" customHeight="1" outlineLevel="3" x14ac:dyDescent="0.2">
      <c r="A284" s="79" t="str">
        <f>'Anlage 4'!D284</f>
        <v>O</v>
      </c>
      <c r="B284" s="38">
        <f>IF($A284=$D$5,'Anlage 4'!H284,0)</f>
        <v>0</v>
      </c>
      <c r="C284" s="38">
        <f>IF($A284=$D$5,'Anlage 4'!K284,0)</f>
        <v>0</v>
      </c>
      <c r="D284" s="38">
        <f>IF($A284=$D$5,'Anlage 4'!L284,0)</f>
        <v>0</v>
      </c>
      <c r="E284" s="38">
        <f>IF($A284=$D$5,'Anlage 4'!M284,0)</f>
        <v>0</v>
      </c>
      <c r="F284" s="38">
        <f>IF($A284=$D$5,'Anlage 4'!N284,0)</f>
        <v>0</v>
      </c>
      <c r="G284" s="38">
        <f>IF($A284=$D$5,'Anlage 4'!O284,0)</f>
        <v>0</v>
      </c>
      <c r="H284" s="38">
        <f>IF($A284=$D$5,'Anlage 4'!P284,0)</f>
        <v>0</v>
      </c>
      <c r="I284" s="38">
        <f>IF($A284=$D$5,'Anlage 4'!Q284,0)</f>
        <v>0</v>
      </c>
      <c r="J284" s="38">
        <f>IF($A284=$D$5,'Anlage 4'!R284,0)</f>
        <v>0</v>
      </c>
      <c r="K284" s="38">
        <f>IF($A284=$D$5,'Anlage 4'!S284,0)</f>
        <v>0</v>
      </c>
      <c r="L284" s="38">
        <f>IF($A284=$D$5,'Anlage 4'!T284,0)</f>
        <v>0</v>
      </c>
      <c r="N284" s="135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Z284" s="135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L284" s="135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X284" s="135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</row>
    <row r="285" spans="1:60" ht="12.75" hidden="1" customHeight="1" outlineLevel="3" x14ac:dyDescent="0.2">
      <c r="A285" s="79" t="str">
        <f>'Anlage 4'!D285</f>
        <v>O</v>
      </c>
      <c r="B285" s="38">
        <f>IF($A285=$D$5,'Anlage 4'!H285,0)</f>
        <v>0</v>
      </c>
      <c r="C285" s="38">
        <f>IF($A285=$D$5,'Anlage 4'!K285,0)</f>
        <v>0</v>
      </c>
      <c r="D285" s="38">
        <f>IF($A285=$D$5,'Anlage 4'!L285,0)</f>
        <v>0</v>
      </c>
      <c r="E285" s="38">
        <f>IF($A285=$D$5,'Anlage 4'!M285,0)</f>
        <v>0</v>
      </c>
      <c r="F285" s="38">
        <f>IF($A285=$D$5,'Anlage 4'!N285,0)</f>
        <v>0</v>
      </c>
      <c r="G285" s="38">
        <f>IF($A285=$D$5,'Anlage 4'!O285,0)</f>
        <v>0</v>
      </c>
      <c r="H285" s="38">
        <f>IF($A285=$D$5,'Anlage 4'!P285,0)</f>
        <v>0</v>
      </c>
      <c r="I285" s="38">
        <f>IF($A285=$D$5,'Anlage 4'!Q285,0)</f>
        <v>0</v>
      </c>
      <c r="J285" s="38">
        <f>IF($A285=$D$5,'Anlage 4'!R285,0)</f>
        <v>0</v>
      </c>
      <c r="K285" s="38">
        <f>IF($A285=$D$5,'Anlage 4'!S285,0)</f>
        <v>0</v>
      </c>
      <c r="L285" s="38">
        <f>IF($A285=$D$5,'Anlage 4'!T285,0)</f>
        <v>0</v>
      </c>
      <c r="N285" s="135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Z285" s="135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L285" s="135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X285" s="135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</row>
    <row r="286" spans="1:60" ht="12.75" hidden="1" customHeight="1" outlineLevel="3" x14ac:dyDescent="0.2">
      <c r="A286" s="79" t="str">
        <f>'Anlage 4'!D286</f>
        <v>O</v>
      </c>
      <c r="B286" s="38">
        <f>IF($A286=$D$5,'Anlage 4'!H286,0)</f>
        <v>0</v>
      </c>
      <c r="C286" s="38">
        <f>IF($A286=$D$5,'Anlage 4'!K286,0)</f>
        <v>0</v>
      </c>
      <c r="D286" s="38">
        <f>IF($A286=$D$5,'Anlage 4'!L286,0)</f>
        <v>0</v>
      </c>
      <c r="E286" s="38">
        <f>IF($A286=$D$5,'Anlage 4'!M286,0)</f>
        <v>0</v>
      </c>
      <c r="F286" s="38">
        <f>IF($A286=$D$5,'Anlage 4'!N286,0)</f>
        <v>0</v>
      </c>
      <c r="G286" s="38">
        <f>IF($A286=$D$5,'Anlage 4'!O286,0)</f>
        <v>0</v>
      </c>
      <c r="H286" s="38">
        <f>IF($A286=$D$5,'Anlage 4'!P286,0)</f>
        <v>0</v>
      </c>
      <c r="I286" s="38">
        <f>IF($A286=$D$5,'Anlage 4'!Q286,0)</f>
        <v>0</v>
      </c>
      <c r="J286" s="38">
        <f>IF($A286=$D$5,'Anlage 4'!R286,0)</f>
        <v>0</v>
      </c>
      <c r="K286" s="38">
        <f>IF($A286=$D$5,'Anlage 4'!S286,0)</f>
        <v>0</v>
      </c>
      <c r="L286" s="38">
        <f>IF($A286=$D$5,'Anlage 4'!T286,0)</f>
        <v>0</v>
      </c>
      <c r="N286" s="135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Z286" s="135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L286" s="135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X286" s="135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</row>
    <row r="287" spans="1:60" ht="12.75" hidden="1" customHeight="1" outlineLevel="3" x14ac:dyDescent="0.2">
      <c r="A287" s="79" t="str">
        <f>'Anlage 4'!D287</f>
        <v>O</v>
      </c>
      <c r="B287" s="38">
        <f>IF($A287=$D$5,'Anlage 4'!H287,0)</f>
        <v>0</v>
      </c>
      <c r="C287" s="38">
        <f>IF($A287=$D$5,'Anlage 4'!K287,0)</f>
        <v>0</v>
      </c>
      <c r="D287" s="38">
        <f>IF($A287=$D$5,'Anlage 4'!L287,0)</f>
        <v>0</v>
      </c>
      <c r="E287" s="38">
        <f>IF($A287=$D$5,'Anlage 4'!M287,0)</f>
        <v>0</v>
      </c>
      <c r="F287" s="38">
        <f>IF($A287=$D$5,'Anlage 4'!N287,0)</f>
        <v>0</v>
      </c>
      <c r="G287" s="38">
        <f>IF($A287=$D$5,'Anlage 4'!O287,0)</f>
        <v>0</v>
      </c>
      <c r="H287" s="38">
        <f>IF($A287=$D$5,'Anlage 4'!P287,0)</f>
        <v>0</v>
      </c>
      <c r="I287" s="38">
        <f>IF($A287=$D$5,'Anlage 4'!Q287,0)</f>
        <v>0</v>
      </c>
      <c r="J287" s="38">
        <f>IF($A287=$D$5,'Anlage 4'!R287,0)</f>
        <v>0</v>
      </c>
      <c r="K287" s="38">
        <f>IF($A287=$D$5,'Anlage 4'!S287,0)</f>
        <v>0</v>
      </c>
      <c r="L287" s="38">
        <f>IF($A287=$D$5,'Anlage 4'!T287,0)</f>
        <v>0</v>
      </c>
      <c r="N287" s="135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Z287" s="135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L287" s="135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X287" s="135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</row>
    <row r="288" spans="1:60" ht="12.75" hidden="1" customHeight="1" outlineLevel="3" x14ac:dyDescent="0.2">
      <c r="A288" s="79" t="str">
        <f>'Anlage 4'!D288</f>
        <v>O</v>
      </c>
      <c r="B288" s="38">
        <f>IF($A288=$D$5,'Anlage 4'!H288,0)</f>
        <v>0</v>
      </c>
      <c r="C288" s="38">
        <f>IF($A288=$D$5,'Anlage 4'!K288,0)</f>
        <v>0</v>
      </c>
      <c r="D288" s="38">
        <f>IF($A288=$D$5,'Anlage 4'!L288,0)</f>
        <v>0</v>
      </c>
      <c r="E288" s="38">
        <f>IF($A288=$D$5,'Anlage 4'!M288,0)</f>
        <v>0</v>
      </c>
      <c r="F288" s="38">
        <f>IF($A288=$D$5,'Anlage 4'!N288,0)</f>
        <v>0</v>
      </c>
      <c r="G288" s="38">
        <f>IF($A288=$D$5,'Anlage 4'!O288,0)</f>
        <v>0</v>
      </c>
      <c r="H288" s="38">
        <f>IF($A288=$D$5,'Anlage 4'!P288,0)</f>
        <v>0</v>
      </c>
      <c r="I288" s="38">
        <f>IF($A288=$D$5,'Anlage 4'!Q288,0)</f>
        <v>0</v>
      </c>
      <c r="J288" s="38">
        <f>IF($A288=$D$5,'Anlage 4'!R288,0)</f>
        <v>0</v>
      </c>
      <c r="K288" s="38">
        <f>IF($A288=$D$5,'Anlage 4'!S288,0)</f>
        <v>0</v>
      </c>
      <c r="L288" s="38">
        <f>IF($A288=$D$5,'Anlage 4'!T288,0)</f>
        <v>0</v>
      </c>
      <c r="N288" s="135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Z288" s="135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L288" s="135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X288" s="135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</row>
    <row r="289" spans="1:60" ht="12.75" hidden="1" customHeight="1" outlineLevel="3" x14ac:dyDescent="0.2">
      <c r="A289" s="79" t="str">
        <f>'Anlage 4'!D289</f>
        <v>O</v>
      </c>
      <c r="B289" s="38">
        <f>IF($A289=$D$5,'Anlage 4'!H289,0)</f>
        <v>0</v>
      </c>
      <c r="C289" s="38">
        <f>IF($A289=$D$5,'Anlage 4'!K289,0)</f>
        <v>0</v>
      </c>
      <c r="D289" s="38">
        <f>IF($A289=$D$5,'Anlage 4'!L289,0)</f>
        <v>0</v>
      </c>
      <c r="E289" s="38">
        <f>IF($A289=$D$5,'Anlage 4'!M289,0)</f>
        <v>0</v>
      </c>
      <c r="F289" s="38">
        <f>IF($A289=$D$5,'Anlage 4'!N289,0)</f>
        <v>0</v>
      </c>
      <c r="G289" s="38">
        <f>IF($A289=$D$5,'Anlage 4'!O289,0)</f>
        <v>0</v>
      </c>
      <c r="H289" s="38">
        <f>IF($A289=$D$5,'Anlage 4'!P289,0)</f>
        <v>0</v>
      </c>
      <c r="I289" s="38">
        <f>IF($A289=$D$5,'Anlage 4'!Q289,0)</f>
        <v>0</v>
      </c>
      <c r="J289" s="38">
        <f>IF($A289=$D$5,'Anlage 4'!R289,0)</f>
        <v>0</v>
      </c>
      <c r="K289" s="38">
        <f>IF($A289=$D$5,'Anlage 4'!S289,0)</f>
        <v>0</v>
      </c>
      <c r="L289" s="38">
        <f>IF($A289=$D$5,'Anlage 4'!T289,0)</f>
        <v>0</v>
      </c>
      <c r="N289" s="135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Z289" s="135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L289" s="135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X289" s="135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</row>
    <row r="290" spans="1:60" ht="12.75" hidden="1" customHeight="1" outlineLevel="3" x14ac:dyDescent="0.2">
      <c r="A290" s="79" t="str">
        <f>'Anlage 4'!D290</f>
        <v>O</v>
      </c>
      <c r="B290" s="38">
        <f>IF($A290=$D$5,'Anlage 4'!H290,0)</f>
        <v>0</v>
      </c>
      <c r="C290" s="38">
        <f>IF($A290=$D$5,'Anlage 4'!K290,0)</f>
        <v>0</v>
      </c>
      <c r="D290" s="38">
        <f>IF($A290=$D$5,'Anlage 4'!L290,0)</f>
        <v>0</v>
      </c>
      <c r="E290" s="38">
        <f>IF($A290=$D$5,'Anlage 4'!M290,0)</f>
        <v>0</v>
      </c>
      <c r="F290" s="38">
        <f>IF($A290=$D$5,'Anlage 4'!N290,0)</f>
        <v>0</v>
      </c>
      <c r="G290" s="38">
        <f>IF($A290=$D$5,'Anlage 4'!O290,0)</f>
        <v>0</v>
      </c>
      <c r="H290" s="38">
        <f>IF($A290=$D$5,'Anlage 4'!P290,0)</f>
        <v>0</v>
      </c>
      <c r="I290" s="38">
        <f>IF($A290=$D$5,'Anlage 4'!Q290,0)</f>
        <v>0</v>
      </c>
      <c r="J290" s="38">
        <f>IF($A290=$D$5,'Anlage 4'!R290,0)</f>
        <v>0</v>
      </c>
      <c r="K290" s="38">
        <f>IF($A290=$D$5,'Anlage 4'!S290,0)</f>
        <v>0</v>
      </c>
      <c r="L290" s="38">
        <f>IF($A290=$D$5,'Anlage 4'!T290,0)</f>
        <v>0</v>
      </c>
      <c r="N290" s="135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Z290" s="135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L290" s="135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X290" s="135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</row>
    <row r="291" spans="1:60" ht="12.75" hidden="1" customHeight="1" outlineLevel="3" x14ac:dyDescent="0.2">
      <c r="A291" s="79" t="str">
        <f>'Anlage 4'!D291</f>
        <v>O</v>
      </c>
      <c r="B291" s="38">
        <f>IF($A291=$D$5,'Anlage 4'!H291,0)</f>
        <v>0</v>
      </c>
      <c r="C291" s="38">
        <f>IF($A291=$D$5,'Anlage 4'!K291,0)</f>
        <v>0</v>
      </c>
      <c r="D291" s="38">
        <f>IF($A291=$D$5,'Anlage 4'!L291,0)</f>
        <v>0</v>
      </c>
      <c r="E291" s="38">
        <f>IF($A291=$D$5,'Anlage 4'!M291,0)</f>
        <v>0</v>
      </c>
      <c r="F291" s="38">
        <f>IF($A291=$D$5,'Anlage 4'!N291,0)</f>
        <v>0</v>
      </c>
      <c r="G291" s="38">
        <f>IF($A291=$D$5,'Anlage 4'!O291,0)</f>
        <v>0</v>
      </c>
      <c r="H291" s="38">
        <f>IF($A291=$D$5,'Anlage 4'!P291,0)</f>
        <v>0</v>
      </c>
      <c r="I291" s="38">
        <f>IF($A291=$D$5,'Anlage 4'!Q291,0)</f>
        <v>0</v>
      </c>
      <c r="J291" s="38">
        <f>IF($A291=$D$5,'Anlage 4'!R291,0)</f>
        <v>0</v>
      </c>
      <c r="K291" s="38">
        <f>IF($A291=$D$5,'Anlage 4'!S291,0)</f>
        <v>0</v>
      </c>
      <c r="L291" s="38">
        <f>IF($A291=$D$5,'Anlage 4'!T291,0)</f>
        <v>0</v>
      </c>
      <c r="N291" s="135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Z291" s="135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L291" s="135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X291" s="135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</row>
    <row r="292" spans="1:60" ht="12.75" hidden="1" customHeight="1" outlineLevel="3" x14ac:dyDescent="0.2">
      <c r="A292" s="79" t="str">
        <f>'Anlage 4'!D292</f>
        <v>O</v>
      </c>
      <c r="B292" s="38">
        <f>IF($A292=$D$5,'Anlage 4'!H292,0)</f>
        <v>0</v>
      </c>
      <c r="C292" s="38">
        <f>IF($A292=$D$5,'Anlage 4'!K292,0)</f>
        <v>0</v>
      </c>
      <c r="D292" s="38">
        <f>IF($A292=$D$5,'Anlage 4'!L292,0)</f>
        <v>0</v>
      </c>
      <c r="E292" s="38">
        <f>IF($A292=$D$5,'Anlage 4'!M292,0)</f>
        <v>0</v>
      </c>
      <c r="F292" s="38">
        <f>IF($A292=$D$5,'Anlage 4'!N292,0)</f>
        <v>0</v>
      </c>
      <c r="G292" s="38">
        <f>IF($A292=$D$5,'Anlage 4'!O292,0)</f>
        <v>0</v>
      </c>
      <c r="H292" s="38">
        <f>IF($A292=$D$5,'Anlage 4'!P292,0)</f>
        <v>0</v>
      </c>
      <c r="I292" s="38">
        <f>IF($A292=$D$5,'Anlage 4'!Q292,0)</f>
        <v>0</v>
      </c>
      <c r="J292" s="38">
        <f>IF($A292=$D$5,'Anlage 4'!R292,0)</f>
        <v>0</v>
      </c>
      <c r="K292" s="38">
        <f>IF($A292=$D$5,'Anlage 4'!S292,0)</f>
        <v>0</v>
      </c>
      <c r="L292" s="38">
        <f>IF($A292=$D$5,'Anlage 4'!T292,0)</f>
        <v>0</v>
      </c>
      <c r="N292" s="135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Z292" s="135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L292" s="135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X292" s="135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</row>
    <row r="293" spans="1:60" ht="12.75" hidden="1" customHeight="1" outlineLevel="3" x14ac:dyDescent="0.2">
      <c r="A293" s="79" t="str">
        <f>'Anlage 4'!D293</f>
        <v>O</v>
      </c>
      <c r="B293" s="38">
        <f>IF($A293=$D$5,'Anlage 4'!H293,0)</f>
        <v>0</v>
      </c>
      <c r="C293" s="38">
        <f>IF($A293=$D$5,'Anlage 4'!K293,0)</f>
        <v>0</v>
      </c>
      <c r="D293" s="38">
        <f>IF($A293=$D$5,'Anlage 4'!L293,0)</f>
        <v>0</v>
      </c>
      <c r="E293" s="38">
        <f>IF($A293=$D$5,'Anlage 4'!M293,0)</f>
        <v>0</v>
      </c>
      <c r="F293" s="38">
        <f>IF($A293=$D$5,'Anlage 4'!N293,0)</f>
        <v>0</v>
      </c>
      <c r="G293" s="38">
        <f>IF($A293=$D$5,'Anlage 4'!O293,0)</f>
        <v>0</v>
      </c>
      <c r="H293" s="38">
        <f>IF($A293=$D$5,'Anlage 4'!P293,0)</f>
        <v>0</v>
      </c>
      <c r="I293" s="38">
        <f>IF($A293=$D$5,'Anlage 4'!Q293,0)</f>
        <v>0</v>
      </c>
      <c r="J293" s="38">
        <f>IF($A293=$D$5,'Anlage 4'!R293,0)</f>
        <v>0</v>
      </c>
      <c r="K293" s="38">
        <f>IF($A293=$D$5,'Anlage 4'!S293,0)</f>
        <v>0</v>
      </c>
      <c r="L293" s="38">
        <f>IF($A293=$D$5,'Anlage 4'!T293,0)</f>
        <v>0</v>
      </c>
      <c r="N293" s="135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Z293" s="135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L293" s="135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X293" s="135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</row>
    <row r="294" spans="1:60" ht="12.75" hidden="1" customHeight="1" outlineLevel="3" x14ac:dyDescent="0.2">
      <c r="A294" s="79" t="str">
        <f>'Anlage 4'!D294</f>
        <v>O</v>
      </c>
      <c r="B294" s="38">
        <f>IF($A294=$D$5,'Anlage 4'!H294,0)</f>
        <v>0</v>
      </c>
      <c r="C294" s="38">
        <f>IF($A294=$D$5,'Anlage 4'!K294,0)</f>
        <v>0</v>
      </c>
      <c r="D294" s="38">
        <f>IF($A294=$D$5,'Anlage 4'!L294,0)</f>
        <v>0</v>
      </c>
      <c r="E294" s="38">
        <f>IF($A294=$D$5,'Anlage 4'!M294,0)</f>
        <v>0</v>
      </c>
      <c r="F294" s="38">
        <f>IF($A294=$D$5,'Anlage 4'!N294,0)</f>
        <v>0</v>
      </c>
      <c r="G294" s="38">
        <f>IF($A294=$D$5,'Anlage 4'!O294,0)</f>
        <v>0</v>
      </c>
      <c r="H294" s="38">
        <f>IF($A294=$D$5,'Anlage 4'!P294,0)</f>
        <v>0</v>
      </c>
      <c r="I294" s="38">
        <f>IF($A294=$D$5,'Anlage 4'!Q294,0)</f>
        <v>0</v>
      </c>
      <c r="J294" s="38">
        <f>IF($A294=$D$5,'Anlage 4'!R294,0)</f>
        <v>0</v>
      </c>
      <c r="K294" s="38">
        <f>IF($A294=$D$5,'Anlage 4'!S294,0)</f>
        <v>0</v>
      </c>
      <c r="L294" s="38">
        <f>IF($A294=$D$5,'Anlage 4'!T294,0)</f>
        <v>0</v>
      </c>
      <c r="N294" s="135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Z294" s="135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L294" s="135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X294" s="135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</row>
    <row r="295" spans="1:60" ht="12.75" hidden="1" customHeight="1" outlineLevel="3" x14ac:dyDescent="0.2">
      <c r="A295" s="79" t="str">
        <f>'Anlage 4'!D295</f>
        <v>O</v>
      </c>
      <c r="B295" s="38">
        <f>IF($A295=$D$5,'Anlage 4'!H295,0)</f>
        <v>0</v>
      </c>
      <c r="C295" s="38">
        <f>IF($A295=$D$5,'Anlage 4'!K295,0)</f>
        <v>0</v>
      </c>
      <c r="D295" s="38">
        <f>IF($A295=$D$5,'Anlage 4'!L295,0)</f>
        <v>0</v>
      </c>
      <c r="E295" s="38">
        <f>IF($A295=$D$5,'Anlage 4'!M295,0)</f>
        <v>0</v>
      </c>
      <c r="F295" s="38">
        <f>IF($A295=$D$5,'Anlage 4'!N295,0)</f>
        <v>0</v>
      </c>
      <c r="G295" s="38">
        <f>IF($A295=$D$5,'Anlage 4'!O295,0)</f>
        <v>0</v>
      </c>
      <c r="H295" s="38">
        <f>IF($A295=$D$5,'Anlage 4'!P295,0)</f>
        <v>0</v>
      </c>
      <c r="I295" s="38">
        <f>IF($A295=$D$5,'Anlage 4'!Q295,0)</f>
        <v>0</v>
      </c>
      <c r="J295" s="38">
        <f>IF($A295=$D$5,'Anlage 4'!R295,0)</f>
        <v>0</v>
      </c>
      <c r="K295" s="38">
        <f>IF($A295=$D$5,'Anlage 4'!S295,0)</f>
        <v>0</v>
      </c>
      <c r="L295" s="38">
        <f>IF($A295=$D$5,'Anlage 4'!T295,0)</f>
        <v>0</v>
      </c>
      <c r="N295" s="135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Z295" s="135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L295" s="135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X295" s="135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</row>
    <row r="296" spans="1:60" ht="12.75" hidden="1" customHeight="1" outlineLevel="3" x14ac:dyDescent="0.2">
      <c r="A296" s="79" t="str">
        <f>'Anlage 4'!D296</f>
        <v>O</v>
      </c>
      <c r="B296" s="38">
        <f>IF($A296=$D$5,'Anlage 4'!H296,0)</f>
        <v>0</v>
      </c>
      <c r="C296" s="38">
        <f>IF($A296=$D$5,'Anlage 4'!K296,0)</f>
        <v>0</v>
      </c>
      <c r="D296" s="38">
        <f>IF($A296=$D$5,'Anlage 4'!L296,0)</f>
        <v>0</v>
      </c>
      <c r="E296" s="38">
        <f>IF($A296=$D$5,'Anlage 4'!M296,0)</f>
        <v>0</v>
      </c>
      <c r="F296" s="38">
        <f>IF($A296=$D$5,'Anlage 4'!N296,0)</f>
        <v>0</v>
      </c>
      <c r="G296" s="38">
        <f>IF($A296=$D$5,'Anlage 4'!O296,0)</f>
        <v>0</v>
      </c>
      <c r="H296" s="38">
        <f>IF($A296=$D$5,'Anlage 4'!P296,0)</f>
        <v>0</v>
      </c>
      <c r="I296" s="38">
        <f>IF($A296=$D$5,'Anlage 4'!Q296,0)</f>
        <v>0</v>
      </c>
      <c r="J296" s="38">
        <f>IF($A296=$D$5,'Anlage 4'!R296,0)</f>
        <v>0</v>
      </c>
      <c r="K296" s="38">
        <f>IF($A296=$D$5,'Anlage 4'!S296,0)</f>
        <v>0</v>
      </c>
      <c r="L296" s="38">
        <f>IF($A296=$D$5,'Anlage 4'!T296,0)</f>
        <v>0</v>
      </c>
      <c r="N296" s="135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Z296" s="135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L296" s="135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X296" s="135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</row>
    <row r="297" spans="1:60" ht="12.75" hidden="1" customHeight="1" outlineLevel="3" x14ac:dyDescent="0.2">
      <c r="A297" s="80" t="str">
        <f>'Anlage 4'!D297</f>
        <v>O</v>
      </c>
      <c r="B297" s="38">
        <f>IF($A297=$D$5,'Anlage 4'!H297,0)</f>
        <v>0</v>
      </c>
      <c r="C297" s="38">
        <f>IF($A297=$D$5,'Anlage 4'!K297,0)</f>
        <v>0</v>
      </c>
      <c r="D297" s="38">
        <f>IF($A297=$D$5,'Anlage 4'!L297,0)</f>
        <v>0</v>
      </c>
      <c r="E297" s="38">
        <f>IF($A297=$D$5,'Anlage 4'!M297,0)</f>
        <v>0</v>
      </c>
      <c r="F297" s="38">
        <f>IF($A297=$D$5,'Anlage 4'!N297,0)</f>
        <v>0</v>
      </c>
      <c r="G297" s="38">
        <f>IF($A297=$D$5,'Anlage 4'!O297,0)</f>
        <v>0</v>
      </c>
      <c r="H297" s="38">
        <f>IF($A297=$D$5,'Anlage 4'!P297,0)</f>
        <v>0</v>
      </c>
      <c r="I297" s="38">
        <f>IF($A297=$D$5,'Anlage 4'!Q297,0)</f>
        <v>0</v>
      </c>
      <c r="J297" s="38">
        <f>IF($A297=$D$5,'Anlage 4'!R297,0)</f>
        <v>0</v>
      </c>
      <c r="K297" s="38">
        <f>IF($A297=$D$5,'Anlage 4'!S297,0)</f>
        <v>0</v>
      </c>
      <c r="L297" s="38">
        <f>IF($A297=$D$5,'Anlage 4'!T297,0)</f>
        <v>0</v>
      </c>
      <c r="N297" s="135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Z297" s="135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L297" s="135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X297" s="135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</row>
    <row r="298" spans="1:60" ht="12.75" hidden="1" customHeight="1" outlineLevel="1" x14ac:dyDescent="0.2">
      <c r="A298" s="9"/>
      <c r="B298" s="41">
        <f t="shared" ref="B298:L298" si="43">SUM(B270:B297)</f>
        <v>0</v>
      </c>
      <c r="C298" s="41">
        <f t="shared" si="43"/>
        <v>0</v>
      </c>
      <c r="D298" s="41">
        <f t="shared" si="43"/>
        <v>0</v>
      </c>
      <c r="E298" s="41">
        <f t="shared" si="43"/>
        <v>0</v>
      </c>
      <c r="F298" s="41">
        <f>SUM(F270:F297)</f>
        <v>0</v>
      </c>
      <c r="G298" s="41">
        <f>SUM(G270:G297)</f>
        <v>0</v>
      </c>
      <c r="H298" s="41">
        <f>SUM(H270:H297)</f>
        <v>0</v>
      </c>
      <c r="I298" s="41">
        <f>SUM(I270:I297)</f>
        <v>0</v>
      </c>
      <c r="J298" s="41">
        <f t="shared" si="43"/>
        <v>0</v>
      </c>
      <c r="K298" s="41">
        <f t="shared" si="43"/>
        <v>0</v>
      </c>
      <c r="L298" s="41">
        <f t="shared" si="43"/>
        <v>0</v>
      </c>
      <c r="N298" s="134">
        <f t="shared" ref="N298:X298" si="44">IF($N$11=$A256,B298,0)</f>
        <v>0</v>
      </c>
      <c r="O298" s="134">
        <f t="shared" si="44"/>
        <v>0</v>
      </c>
      <c r="P298" s="134">
        <f t="shared" si="44"/>
        <v>0</v>
      </c>
      <c r="Q298" s="134">
        <f t="shared" si="44"/>
        <v>0</v>
      </c>
      <c r="R298" s="134">
        <f t="shared" si="44"/>
        <v>0</v>
      </c>
      <c r="S298" s="134">
        <f t="shared" si="44"/>
        <v>0</v>
      </c>
      <c r="T298" s="134">
        <f t="shared" si="44"/>
        <v>0</v>
      </c>
      <c r="U298" s="134">
        <f t="shared" si="44"/>
        <v>0</v>
      </c>
      <c r="V298" s="134">
        <f t="shared" si="44"/>
        <v>0</v>
      </c>
      <c r="W298" s="134">
        <f t="shared" si="44"/>
        <v>0</v>
      </c>
      <c r="X298" s="134">
        <f t="shared" si="44"/>
        <v>0</v>
      </c>
      <c r="Z298" s="134">
        <f t="shared" ref="Z298:AJ298" si="45">IF($Z$11=$A256,B298,0)</f>
        <v>0</v>
      </c>
      <c r="AA298" s="134">
        <f t="shared" si="45"/>
        <v>0</v>
      </c>
      <c r="AB298" s="134">
        <f t="shared" si="45"/>
        <v>0</v>
      </c>
      <c r="AC298" s="134">
        <f t="shared" si="45"/>
        <v>0</v>
      </c>
      <c r="AD298" s="134">
        <f t="shared" si="45"/>
        <v>0</v>
      </c>
      <c r="AE298" s="134">
        <f t="shared" si="45"/>
        <v>0</v>
      </c>
      <c r="AF298" s="134">
        <f t="shared" si="45"/>
        <v>0</v>
      </c>
      <c r="AG298" s="134">
        <f t="shared" si="45"/>
        <v>0</v>
      </c>
      <c r="AH298" s="134">
        <f t="shared" si="45"/>
        <v>0</v>
      </c>
      <c r="AI298" s="134">
        <f t="shared" si="45"/>
        <v>0</v>
      </c>
      <c r="AJ298" s="134">
        <f t="shared" si="45"/>
        <v>0</v>
      </c>
      <c r="AL298" s="134">
        <f t="shared" ref="AL298:AV298" si="46">IF($AL$11=$A256,B298,0)</f>
        <v>0</v>
      </c>
      <c r="AM298" s="134">
        <f t="shared" si="46"/>
        <v>0</v>
      </c>
      <c r="AN298" s="134">
        <f t="shared" si="46"/>
        <v>0</v>
      </c>
      <c r="AO298" s="134">
        <f t="shared" si="46"/>
        <v>0</v>
      </c>
      <c r="AP298" s="134">
        <f t="shared" si="46"/>
        <v>0</v>
      </c>
      <c r="AQ298" s="134">
        <f t="shared" si="46"/>
        <v>0</v>
      </c>
      <c r="AR298" s="134">
        <f t="shared" si="46"/>
        <v>0</v>
      </c>
      <c r="AS298" s="134">
        <f t="shared" si="46"/>
        <v>0</v>
      </c>
      <c r="AT298" s="134">
        <f t="shared" si="46"/>
        <v>0</v>
      </c>
      <c r="AU298" s="134">
        <f t="shared" si="46"/>
        <v>0</v>
      </c>
      <c r="AV298" s="134">
        <f t="shared" si="46"/>
        <v>0</v>
      </c>
      <c r="AX298" s="134">
        <f t="shared" ref="AX298:BH298" si="47">IF($AX$11=$A256,B298,0)</f>
        <v>0</v>
      </c>
      <c r="AY298" s="134">
        <f t="shared" si="47"/>
        <v>0</v>
      </c>
      <c r="AZ298" s="134">
        <f t="shared" si="47"/>
        <v>0</v>
      </c>
      <c r="BA298" s="134">
        <f t="shared" si="47"/>
        <v>0</v>
      </c>
      <c r="BB298" s="134">
        <f t="shared" si="47"/>
        <v>0</v>
      </c>
      <c r="BC298" s="134">
        <f t="shared" si="47"/>
        <v>0</v>
      </c>
      <c r="BD298" s="134">
        <f t="shared" si="47"/>
        <v>0</v>
      </c>
      <c r="BE298" s="134">
        <f t="shared" si="47"/>
        <v>0</v>
      </c>
      <c r="BF298" s="134">
        <f t="shared" si="47"/>
        <v>0</v>
      </c>
      <c r="BG298" s="134">
        <f t="shared" si="47"/>
        <v>0</v>
      </c>
      <c r="BH298" s="134">
        <f t="shared" si="47"/>
        <v>0</v>
      </c>
    </row>
    <row r="299" spans="1:60" ht="12.75" hidden="1" customHeight="1" outlineLevel="1" x14ac:dyDescent="0.2">
      <c r="A299" s="9"/>
      <c r="B299" s="42"/>
      <c r="C299" s="42"/>
      <c r="D299" s="41">
        <f>ROUNDDOWN(D298*$D$7,2)</f>
        <v>0</v>
      </c>
      <c r="E299" s="42"/>
      <c r="F299" s="42"/>
      <c r="G299" s="42"/>
      <c r="H299" s="42"/>
      <c r="I299" s="42"/>
      <c r="J299" s="42"/>
      <c r="K299" s="42"/>
      <c r="L299" s="42"/>
      <c r="N299" s="135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Z299" s="135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L299" s="135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X299" s="135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</row>
    <row r="300" spans="1:60" ht="12.75" hidden="1" customHeight="1" outlineLevel="1" collapsed="1" x14ac:dyDescent="0.2">
      <c r="A300" s="7"/>
      <c r="B300" s="41">
        <f>B298</f>
        <v>0</v>
      </c>
      <c r="C300" s="41">
        <f>C298</f>
        <v>0</v>
      </c>
      <c r="D300" s="41">
        <f>D298+D299</f>
        <v>0</v>
      </c>
      <c r="E300" s="41"/>
      <c r="F300" s="41">
        <f t="shared" ref="F300:L300" si="48">F298</f>
        <v>0</v>
      </c>
      <c r="G300" s="41">
        <f t="shared" si="48"/>
        <v>0</v>
      </c>
      <c r="H300" s="41">
        <f t="shared" si="48"/>
        <v>0</v>
      </c>
      <c r="I300" s="41">
        <f t="shared" si="48"/>
        <v>0</v>
      </c>
      <c r="J300" s="41">
        <f t="shared" si="48"/>
        <v>0</v>
      </c>
      <c r="K300" s="41">
        <f t="shared" si="48"/>
        <v>0</v>
      </c>
      <c r="L300" s="41">
        <f t="shared" si="48"/>
        <v>0</v>
      </c>
      <c r="N300" s="150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Z300" s="150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L300" s="150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X300" s="150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</row>
    <row r="301" spans="1:60" ht="12.75" hidden="1" customHeight="1" outlineLevel="2" x14ac:dyDescent="0.2">
      <c r="A301" s="7"/>
      <c r="B301" s="8"/>
      <c r="C301" s="35"/>
      <c r="D301" s="35"/>
      <c r="E301" s="35"/>
      <c r="F301" s="35"/>
      <c r="G301" s="35"/>
      <c r="H301" s="35"/>
      <c r="I301" s="35"/>
      <c r="J301" s="35"/>
      <c r="K301" s="35"/>
      <c r="L301" s="33"/>
      <c r="N301" s="135"/>
      <c r="O301" s="140"/>
      <c r="P301" s="140"/>
      <c r="Q301" s="140"/>
      <c r="R301" s="139"/>
      <c r="S301" s="139"/>
      <c r="T301" s="139"/>
      <c r="U301" s="139"/>
      <c r="V301" s="139"/>
      <c r="W301" s="139"/>
      <c r="X301" s="139"/>
      <c r="Z301" s="135"/>
      <c r="AA301" s="140"/>
      <c r="AB301" s="140"/>
      <c r="AC301" s="140"/>
      <c r="AD301" s="139"/>
      <c r="AE301" s="139"/>
      <c r="AF301" s="139"/>
      <c r="AG301" s="139"/>
      <c r="AH301" s="139"/>
      <c r="AI301" s="139"/>
      <c r="AJ301" s="139"/>
      <c r="AL301" s="135"/>
      <c r="AM301" s="140"/>
      <c r="AN301" s="140"/>
      <c r="AO301" s="140"/>
      <c r="AP301" s="139"/>
      <c r="AQ301" s="139"/>
      <c r="AR301" s="139"/>
      <c r="AS301" s="139"/>
      <c r="AT301" s="139"/>
      <c r="AU301" s="139"/>
      <c r="AV301" s="139"/>
      <c r="AX301" s="135"/>
      <c r="AY301" s="140"/>
      <c r="AZ301" s="140"/>
      <c r="BA301" s="140"/>
      <c r="BB301" s="139"/>
      <c r="BC301" s="139"/>
      <c r="BD301" s="139"/>
      <c r="BE301" s="139"/>
      <c r="BF301" s="139"/>
      <c r="BG301" s="139"/>
      <c r="BH301" s="139"/>
    </row>
    <row r="302" spans="1:60" ht="12.75" hidden="1" customHeight="1" outlineLevel="2" x14ac:dyDescent="0.2">
      <c r="A302" s="103" t="str">
        <f>A252</f>
        <v>BN: ______________________</v>
      </c>
      <c r="B302" s="104"/>
      <c r="C302" s="104"/>
      <c r="D302" s="105"/>
      <c r="E302" s="105"/>
      <c r="F302" s="105"/>
      <c r="G302" s="105"/>
      <c r="H302" s="105"/>
      <c r="I302" s="105"/>
      <c r="J302" s="105"/>
      <c r="K302" s="105"/>
      <c r="L302" s="106"/>
      <c r="N302" s="135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Z302" s="135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L302" s="135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X302" s="135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</row>
    <row r="303" spans="1:60" ht="12.75" hidden="1" customHeight="1" outlineLevel="2" x14ac:dyDescent="0.2">
      <c r="A303" s="7"/>
      <c r="B303" s="8"/>
      <c r="C303" s="36"/>
      <c r="D303" s="36"/>
      <c r="E303" s="36"/>
      <c r="F303" s="36"/>
      <c r="G303" s="36"/>
      <c r="H303" s="36"/>
      <c r="I303" s="36"/>
      <c r="J303" s="36"/>
      <c r="K303" s="36"/>
      <c r="L303" s="8"/>
      <c r="N303" s="135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Z303" s="135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L303" s="135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X303" s="135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</row>
    <row r="304" spans="1:60" ht="12.75" hidden="1" customHeight="1" outlineLevel="2" x14ac:dyDescent="0.2">
      <c r="A304" s="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N304" s="135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Z304" s="135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L304" s="135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X304" s="135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</row>
    <row r="305" spans="1:60" ht="12.75" hidden="1" customHeight="1" outlineLevel="1" x14ac:dyDescent="0.2">
      <c r="A305" s="253" t="str">
        <f>A255</f>
        <v>Jahr</v>
      </c>
      <c r="B305" s="254"/>
      <c r="D305" s="21"/>
      <c r="E305" s="21"/>
      <c r="F305" s="21"/>
      <c r="G305" s="21"/>
      <c r="H305" s="21"/>
      <c r="I305" s="21"/>
      <c r="J305" s="8"/>
      <c r="K305" s="8"/>
      <c r="L305" s="10" t="str">
        <f>L255</f>
        <v xml:space="preserve"> Blatt</v>
      </c>
      <c r="N305" s="135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Z305" s="135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L305" s="135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X305" s="135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</row>
    <row r="306" spans="1:60" ht="12.75" hidden="1" customHeight="1" outlineLevel="1" collapsed="1" x14ac:dyDescent="0.2">
      <c r="A306" s="251">
        <f>'Anlage 4'!A306</f>
        <v>0</v>
      </c>
      <c r="B306" s="252"/>
      <c r="L306" s="31">
        <f>'Anlage 4'!T306</f>
        <v>7</v>
      </c>
      <c r="N306" s="135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Z306" s="135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L306" s="135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X306" s="135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</row>
    <row r="307" spans="1:60" ht="12.75" hidden="1" customHeight="1" outlineLevel="2" x14ac:dyDescent="0.2">
      <c r="A307" s="3"/>
      <c r="C307" s="8"/>
      <c r="D307" s="8"/>
      <c r="E307" s="8"/>
      <c r="F307" s="8"/>
      <c r="G307" s="8"/>
      <c r="H307" s="8"/>
      <c r="I307" s="8"/>
      <c r="J307" s="8"/>
      <c r="K307" s="8"/>
      <c r="L307" s="8"/>
      <c r="N307" s="135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Z307" s="135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L307" s="135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X307" s="135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</row>
    <row r="308" spans="1:60" ht="12.75" hidden="1" customHeight="1" outlineLevel="2" x14ac:dyDescent="0.2">
      <c r="A308" s="3"/>
      <c r="C308" s="8"/>
      <c r="D308" s="8"/>
      <c r="E308" s="8"/>
      <c r="F308" s="8"/>
      <c r="G308" s="8"/>
      <c r="H308" s="8"/>
      <c r="I308" s="8"/>
      <c r="J308" s="8"/>
      <c r="K308" s="8"/>
      <c r="L308" s="8"/>
      <c r="N308" s="135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Z308" s="135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L308" s="135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X308" s="135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</row>
    <row r="309" spans="1:60" ht="12.75" hidden="1" customHeight="1" outlineLevel="2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N309" s="135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Z309" s="135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L309" s="135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X309" s="135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</row>
    <row r="310" spans="1:60" ht="12.75" hidden="1" customHeight="1" outlineLevel="2" x14ac:dyDescent="0.2">
      <c r="A310" s="13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N310" s="135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Z310" s="135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L310" s="135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X310" s="135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</row>
    <row r="311" spans="1:60" ht="12.75" hidden="1" customHeight="1" outlineLevel="2" x14ac:dyDescent="0.2">
      <c r="A311" s="245" t="str">
        <f>A261</f>
        <v>FuE-Kategorie</v>
      </c>
      <c r="B311" s="49" t="str">
        <f>B261</f>
        <v>Personal</v>
      </c>
      <c r="C311" s="239" t="str">
        <f>C261</f>
        <v xml:space="preserve">Ausgabengruppe </v>
      </c>
      <c r="D311" s="239"/>
      <c r="E311" s="239"/>
      <c r="F311" s="239"/>
      <c r="G311" s="239"/>
      <c r="H311" s="239"/>
      <c r="I311" s="239"/>
      <c r="J311" s="239"/>
      <c r="K311" s="239"/>
      <c r="L311" s="239"/>
      <c r="N311" s="135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Z311" s="135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L311" s="135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X311" s="135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</row>
    <row r="312" spans="1:60" ht="12.75" hidden="1" customHeight="1" outlineLevel="2" x14ac:dyDescent="0.2">
      <c r="A312" s="246"/>
      <c r="B312" s="15" t="str">
        <f t="shared" ref="B312:L318" si="49">B262</f>
        <v/>
      </c>
      <c r="C312" s="15" t="str">
        <f t="shared" si="49"/>
        <v/>
      </c>
      <c r="D312" s="15" t="str">
        <f t="shared" si="49"/>
        <v/>
      </c>
      <c r="E312" s="15" t="str">
        <f t="shared" si="49"/>
        <v/>
      </c>
      <c r="F312" s="15" t="str">
        <f t="shared" si="49"/>
        <v/>
      </c>
      <c r="G312" s="15" t="str">
        <f t="shared" si="49"/>
        <v/>
      </c>
      <c r="H312" s="15" t="str">
        <f t="shared" si="49"/>
        <v/>
      </c>
      <c r="I312" s="15" t="str">
        <f t="shared" si="49"/>
        <v/>
      </c>
      <c r="J312" s="15" t="str">
        <f t="shared" si="49"/>
        <v/>
      </c>
      <c r="K312" s="15" t="str">
        <f t="shared" si="49"/>
        <v/>
      </c>
      <c r="L312" s="15" t="str">
        <f t="shared" si="49"/>
        <v/>
      </c>
      <c r="N312" s="135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Z312" s="135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L312" s="135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X312" s="135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</row>
    <row r="313" spans="1:60" ht="12.75" hidden="1" customHeight="1" outlineLevel="2" x14ac:dyDescent="0.2">
      <c r="A313" s="246"/>
      <c r="B313" s="26" t="str">
        <f t="shared" si="49"/>
        <v>Stunden</v>
      </c>
      <c r="C313" s="26" t="str">
        <f t="shared" si="49"/>
        <v/>
      </c>
      <c r="D313" s="26" t="str">
        <f t="shared" si="49"/>
        <v>Personal</v>
      </c>
      <c r="E313" s="26" t="str">
        <f t="shared" si="49"/>
        <v>Gemein-</v>
      </c>
      <c r="F313" s="26" t="str">
        <f t="shared" si="49"/>
        <v/>
      </c>
      <c r="G313" s="26" t="str">
        <f t="shared" si="49"/>
        <v/>
      </c>
      <c r="H313" s="26" t="str">
        <f t="shared" si="49"/>
        <v/>
      </c>
      <c r="I313" s="26" t="str">
        <f t="shared" si="49"/>
        <v/>
      </c>
      <c r="J313" s="26" t="str">
        <f t="shared" si="49"/>
        <v/>
      </c>
      <c r="K313" s="26" t="str">
        <f t="shared" si="49"/>
        <v/>
      </c>
      <c r="L313" s="26" t="str">
        <f t="shared" si="49"/>
        <v>externe</v>
      </c>
      <c r="N313" s="135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Z313" s="135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L313" s="135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X313" s="135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</row>
    <row r="314" spans="1:60" ht="12.75" hidden="1" customHeight="1" outlineLevel="2" x14ac:dyDescent="0.2">
      <c r="A314" s="246"/>
      <c r="B314" s="26" t="str">
        <f t="shared" si="49"/>
        <v>Gesamt</v>
      </c>
      <c r="C314" s="26" t="str">
        <f t="shared" si="49"/>
        <v/>
      </c>
      <c r="D314" s="26" t="str">
        <f t="shared" si="49"/>
        <v>Sp. 5x6</v>
      </c>
      <c r="E314" s="26" t="str">
        <f t="shared" si="49"/>
        <v>kosten</v>
      </c>
      <c r="F314" s="26" t="str">
        <f t="shared" si="49"/>
        <v/>
      </c>
      <c r="G314" s="26" t="str">
        <f t="shared" si="49"/>
        <v/>
      </c>
      <c r="H314" s="26" t="str">
        <f t="shared" si="49"/>
        <v/>
      </c>
      <c r="I314" s="26" t="str">
        <f t="shared" si="49"/>
        <v/>
      </c>
      <c r="J314" s="26" t="str">
        <f t="shared" si="49"/>
        <v/>
      </c>
      <c r="K314" s="26" t="str">
        <f t="shared" si="49"/>
        <v/>
      </c>
      <c r="L314" s="26" t="str">
        <f t="shared" si="49"/>
        <v>Studien-</v>
      </c>
      <c r="N314" s="135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Z314" s="135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L314" s="135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X314" s="135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</row>
    <row r="315" spans="1:60" ht="12.75" hidden="1" customHeight="1" outlineLevel="2" x14ac:dyDescent="0.2">
      <c r="A315" s="246"/>
      <c r="B315" s="26" t="str">
        <f t="shared" si="49"/>
        <v/>
      </c>
      <c r="C315" s="26" t="str">
        <f t="shared" si="49"/>
        <v/>
      </c>
      <c r="D315" s="26" t="str">
        <f t="shared" si="49"/>
        <v/>
      </c>
      <c r="E315" s="26" t="str">
        <f t="shared" si="49"/>
        <v/>
      </c>
      <c r="F315" s="26" t="str">
        <f t="shared" si="49"/>
        <v/>
      </c>
      <c r="G315" s="26" t="str">
        <f t="shared" si="49"/>
        <v/>
      </c>
      <c r="H315" s="26" t="str">
        <f t="shared" si="49"/>
        <v/>
      </c>
      <c r="I315" s="26" t="str">
        <f t="shared" si="49"/>
        <v/>
      </c>
      <c r="J315" s="26" t="str">
        <f t="shared" si="49"/>
        <v/>
      </c>
      <c r="K315" s="26" t="str">
        <f t="shared" si="49"/>
        <v/>
      </c>
      <c r="L315" s="26" t="str">
        <f t="shared" si="49"/>
        <v>kosten</v>
      </c>
      <c r="N315" s="135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Z315" s="135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L315" s="135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X315" s="135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</row>
    <row r="316" spans="1:60" ht="12.75" hidden="1" customHeight="1" outlineLevel="2" x14ac:dyDescent="0.2">
      <c r="A316" s="246"/>
      <c r="B316" s="26" t="str">
        <f t="shared" si="49"/>
        <v/>
      </c>
      <c r="C316" s="26" t="str">
        <f t="shared" si="49"/>
        <v/>
      </c>
      <c r="D316" s="26" t="str">
        <f t="shared" si="49"/>
        <v/>
      </c>
      <c r="E316" s="26" t="str">
        <f t="shared" si="49"/>
        <v/>
      </c>
      <c r="F316" s="26" t="str">
        <f t="shared" si="49"/>
        <v/>
      </c>
      <c r="G316" s="26" t="str">
        <f t="shared" si="49"/>
        <v/>
      </c>
      <c r="H316" s="26" t="str">
        <f t="shared" si="49"/>
        <v/>
      </c>
      <c r="I316" s="26" t="str">
        <f t="shared" si="49"/>
        <v/>
      </c>
      <c r="J316" s="26" t="str">
        <f t="shared" si="49"/>
        <v/>
      </c>
      <c r="K316" s="26" t="str">
        <f t="shared" si="49"/>
        <v/>
      </c>
      <c r="L316" s="26" t="str">
        <f t="shared" si="49"/>
        <v>(lt. Spalte 3)</v>
      </c>
      <c r="N316" s="135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Z316" s="135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L316" s="135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X316" s="135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</row>
    <row r="317" spans="1:60" ht="12.75" hidden="1" customHeight="1" outlineLevel="2" x14ac:dyDescent="0.2">
      <c r="A317" s="246"/>
      <c r="B317" s="26" t="str">
        <f t="shared" si="49"/>
        <v/>
      </c>
      <c r="C317" s="26" t="str">
        <f t="shared" si="49"/>
        <v/>
      </c>
      <c r="D317" s="26" t="str">
        <f t="shared" si="49"/>
        <v/>
      </c>
      <c r="E317" s="26" t="str">
        <f t="shared" si="49"/>
        <v/>
      </c>
      <c r="F317" s="26" t="str">
        <f t="shared" si="49"/>
        <v/>
      </c>
      <c r="G317" s="26" t="str">
        <f t="shared" si="49"/>
        <v/>
      </c>
      <c r="H317" s="26" t="str">
        <f t="shared" si="49"/>
        <v/>
      </c>
      <c r="I317" s="26" t="str">
        <f t="shared" si="49"/>
        <v/>
      </c>
      <c r="J317" s="26" t="str">
        <f t="shared" si="49"/>
        <v/>
      </c>
      <c r="K317" s="26" t="str">
        <f t="shared" si="49"/>
        <v/>
      </c>
      <c r="L317" s="26" t="str">
        <f t="shared" si="49"/>
        <v/>
      </c>
      <c r="N317" s="135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Z317" s="135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L317" s="135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X317" s="135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</row>
    <row r="318" spans="1:60" ht="12.75" hidden="1" customHeight="1" outlineLevel="2" x14ac:dyDescent="0.2">
      <c r="A318" s="247"/>
      <c r="B318" s="27" t="str">
        <f>B268</f>
        <v/>
      </c>
      <c r="C318" s="27" t="str">
        <f t="shared" si="49"/>
        <v>€</v>
      </c>
      <c r="D318" s="27" t="str">
        <f t="shared" si="49"/>
        <v>€</v>
      </c>
      <c r="E318" s="27" t="str">
        <f t="shared" si="49"/>
        <v>€</v>
      </c>
      <c r="F318" s="27" t="str">
        <f t="shared" si="49"/>
        <v>€</v>
      </c>
      <c r="G318" s="27" t="str">
        <f t="shared" si="49"/>
        <v>€</v>
      </c>
      <c r="H318" s="27" t="str">
        <f t="shared" si="49"/>
        <v>€</v>
      </c>
      <c r="I318" s="27" t="str">
        <f t="shared" si="49"/>
        <v>€</v>
      </c>
      <c r="J318" s="27" t="str">
        <f t="shared" si="49"/>
        <v>€</v>
      </c>
      <c r="K318" s="27" t="str">
        <f t="shared" si="49"/>
        <v>€</v>
      </c>
      <c r="L318" s="27" t="str">
        <f t="shared" si="49"/>
        <v>€</v>
      </c>
      <c r="N318" s="135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Z318" s="135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L318" s="135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X318" s="135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</row>
    <row r="319" spans="1:60" ht="12.75" hidden="1" customHeight="1" outlineLevel="2" collapsed="1" x14ac:dyDescent="0.2">
      <c r="A319" s="18" t="str">
        <f>A269</f>
        <v/>
      </c>
      <c r="B319" s="18">
        <f t="shared" ref="B319:L319" si="50">B269</f>
        <v>5</v>
      </c>
      <c r="C319" s="18" t="str">
        <f t="shared" si="50"/>
        <v/>
      </c>
      <c r="D319" s="18">
        <f t="shared" si="50"/>
        <v>7</v>
      </c>
      <c r="E319" s="18" t="str">
        <f t="shared" si="50"/>
        <v/>
      </c>
      <c r="F319" s="18" t="str">
        <f t="shared" si="50"/>
        <v/>
      </c>
      <c r="G319" s="18" t="str">
        <f t="shared" si="50"/>
        <v/>
      </c>
      <c r="H319" s="18" t="str">
        <f t="shared" si="50"/>
        <v/>
      </c>
      <c r="I319" s="18" t="str">
        <f t="shared" si="50"/>
        <v/>
      </c>
      <c r="J319" s="18" t="str">
        <f t="shared" si="50"/>
        <v/>
      </c>
      <c r="K319" s="18" t="str">
        <f t="shared" si="50"/>
        <v/>
      </c>
      <c r="L319" s="18">
        <f t="shared" si="50"/>
        <v>8</v>
      </c>
      <c r="N319" s="135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Z319" s="135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L319" s="135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X319" s="135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</row>
    <row r="320" spans="1:60" s="22" customFormat="1" ht="12.75" hidden="1" customHeight="1" outlineLevel="3" x14ac:dyDescent="0.2">
      <c r="A320" s="78" t="str">
        <f>'Anlage 4'!D320</f>
        <v>O</v>
      </c>
      <c r="B320" s="38">
        <f>IF($A320=$D$5,'Anlage 4'!H320,0)</f>
        <v>0</v>
      </c>
      <c r="C320" s="38">
        <f>IF($A320=$D$5,'Anlage 4'!K320,0)</f>
        <v>0</v>
      </c>
      <c r="D320" s="38">
        <f>IF($A320=$D$5,'Anlage 4'!L320,0)</f>
        <v>0</v>
      </c>
      <c r="E320" s="38">
        <f>IF($A320=$D$5,'Anlage 4'!M320,0)</f>
        <v>0</v>
      </c>
      <c r="F320" s="38">
        <f>IF($A320=$D$5,'Anlage 4'!N320,0)</f>
        <v>0</v>
      </c>
      <c r="G320" s="38">
        <f>IF($A320=$D$5,'Anlage 4'!O320,0)</f>
        <v>0</v>
      </c>
      <c r="H320" s="38">
        <f>IF($A320=$D$5,'Anlage 4'!P320,0)</f>
        <v>0</v>
      </c>
      <c r="I320" s="38">
        <f>IF($A320=$D$5,'Anlage 4'!Q320,0)</f>
        <v>0</v>
      </c>
      <c r="J320" s="38">
        <f>IF($A320=$D$5,'Anlage 4'!R320,0)</f>
        <v>0</v>
      </c>
      <c r="K320" s="38">
        <f>IF($A320=$D$5,'Anlage 4'!S320,0)</f>
        <v>0</v>
      </c>
      <c r="L320" s="38">
        <f>IF($A320=$D$5,'Anlage 4'!T320,0)</f>
        <v>0</v>
      </c>
      <c r="N320" s="137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Z320" s="137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L320" s="137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X320" s="137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</row>
    <row r="321" spans="1:60" ht="12.75" hidden="1" customHeight="1" outlineLevel="3" x14ac:dyDescent="0.2">
      <c r="A321" s="79" t="str">
        <f>'Anlage 4'!D321</f>
        <v>O</v>
      </c>
      <c r="B321" s="38" t="str">
        <f>IF($A321=$D$5,IF('Anlage 4'!E321="Übertrag",'Anlage 4'!E321,'Anlage 4'!H321),0)</f>
        <v>Übertrag</v>
      </c>
      <c r="C321" s="38">
        <f>IF($A321=$D$5,IF($B321="Übertrag",0,'Anlage 4'!K321),0)</f>
        <v>0</v>
      </c>
      <c r="D321" s="38">
        <f>IF($A321=$D$5,IF($B321="Übertrag",0,'Anlage 4'!L321),0)</f>
        <v>0</v>
      </c>
      <c r="E321" s="38">
        <f>IF($A321=$D$5,IF($B321="Übertrag",0,'Anlage 4'!M321),0)</f>
        <v>0</v>
      </c>
      <c r="F321" s="38">
        <f>IF($A321=$D$5,IF($B321="Übertrag",0,'Anlage 4'!N321),0)</f>
        <v>0</v>
      </c>
      <c r="G321" s="38">
        <f>IF($A321=$D$5,IF($B321="Übertrag",0,'Anlage 4'!O321),0)</f>
        <v>0</v>
      </c>
      <c r="H321" s="38">
        <f>IF($A321=$D$5,IF($B321="Übertrag",0,'Anlage 4'!P321),0)</f>
        <v>0</v>
      </c>
      <c r="I321" s="38">
        <f>IF($A321=$D$5,IF($B321="Übertrag",0,'Anlage 4'!Q321),0)</f>
        <v>0</v>
      </c>
      <c r="J321" s="38">
        <f>IF($A321=$D$5,IF($B321="Übertrag",0,'Anlage 4'!R321),0)</f>
        <v>0</v>
      </c>
      <c r="K321" s="38">
        <f>IF($A321=$D$5,IF($B321="Übertrag",0,'Anlage 4'!S321),0)</f>
        <v>0</v>
      </c>
      <c r="L321" s="38">
        <f>IF($A321=$D$5,IF($B321="Übertrag",0,'Anlage 4'!T321),0)</f>
        <v>0</v>
      </c>
      <c r="N321" s="135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Z321" s="135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L321" s="135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X321" s="135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</row>
    <row r="322" spans="1:60" ht="12.75" hidden="1" customHeight="1" outlineLevel="3" x14ac:dyDescent="0.2">
      <c r="A322" s="79" t="str">
        <f>'Anlage 4'!D322</f>
        <v>O</v>
      </c>
      <c r="B322" s="38">
        <f>IF($A322=$D$5,'Anlage 4'!H322,0)</f>
        <v>0</v>
      </c>
      <c r="C322" s="38">
        <f>IF($A322=$D$5,'Anlage 4'!K322,0)</f>
        <v>0</v>
      </c>
      <c r="D322" s="38">
        <f>IF($A322=$D$5,'Anlage 4'!L322,0)</f>
        <v>0</v>
      </c>
      <c r="E322" s="38">
        <f>IF($A322=$D$5,'Anlage 4'!M322,0)</f>
        <v>0</v>
      </c>
      <c r="F322" s="38">
        <f>IF($A322=$D$5,'Anlage 4'!N322,0)</f>
        <v>0</v>
      </c>
      <c r="G322" s="38">
        <f>IF($A322=$D$5,'Anlage 4'!O322,0)</f>
        <v>0</v>
      </c>
      <c r="H322" s="38">
        <f>IF($A322=$D$5,'Anlage 4'!P322,0)</f>
        <v>0</v>
      </c>
      <c r="I322" s="38">
        <f>IF($A322=$D$5,'Anlage 4'!Q322,0)</f>
        <v>0</v>
      </c>
      <c r="J322" s="38">
        <f>IF($A322=$D$5,'Anlage 4'!R322,0)</f>
        <v>0</v>
      </c>
      <c r="K322" s="38">
        <f>IF($A322=$D$5,'Anlage 4'!S322,0)</f>
        <v>0</v>
      </c>
      <c r="L322" s="38">
        <f>IF($A322=$D$5,'Anlage 4'!T322,0)</f>
        <v>0</v>
      </c>
      <c r="N322" s="135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Z322" s="135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L322" s="135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X322" s="135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</row>
    <row r="323" spans="1:60" ht="12.75" hidden="1" customHeight="1" outlineLevel="3" x14ac:dyDescent="0.2">
      <c r="A323" s="79" t="str">
        <f>'Anlage 4'!D323</f>
        <v>O</v>
      </c>
      <c r="B323" s="38">
        <f>IF($A323=$D$5,'Anlage 4'!H323,0)</f>
        <v>0</v>
      </c>
      <c r="C323" s="38">
        <f>IF($A323=$D$5,'Anlage 4'!K323,0)</f>
        <v>0</v>
      </c>
      <c r="D323" s="38">
        <f>IF($A323=$D$5,'Anlage 4'!L323,0)</f>
        <v>0</v>
      </c>
      <c r="E323" s="38">
        <f>IF($A323=$D$5,'Anlage 4'!M323,0)</f>
        <v>0</v>
      </c>
      <c r="F323" s="38">
        <f>IF($A323=$D$5,'Anlage 4'!N323,0)</f>
        <v>0</v>
      </c>
      <c r="G323" s="38">
        <f>IF($A323=$D$5,'Anlage 4'!O323,0)</f>
        <v>0</v>
      </c>
      <c r="H323" s="38">
        <f>IF($A323=$D$5,'Anlage 4'!P323,0)</f>
        <v>0</v>
      </c>
      <c r="I323" s="38">
        <f>IF($A323=$D$5,'Anlage 4'!Q323,0)</f>
        <v>0</v>
      </c>
      <c r="J323" s="38">
        <f>IF($A323=$D$5,'Anlage 4'!R323,0)</f>
        <v>0</v>
      </c>
      <c r="K323" s="38">
        <f>IF($A323=$D$5,'Anlage 4'!S323,0)</f>
        <v>0</v>
      </c>
      <c r="L323" s="38">
        <f>IF($A323=$D$5,'Anlage 4'!T323,0)</f>
        <v>0</v>
      </c>
      <c r="N323" s="135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Z323" s="135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L323" s="135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X323" s="135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</row>
    <row r="324" spans="1:60" ht="12.75" hidden="1" customHeight="1" outlineLevel="3" x14ac:dyDescent="0.2">
      <c r="A324" s="79" t="str">
        <f>'Anlage 4'!D324</f>
        <v>O</v>
      </c>
      <c r="B324" s="38">
        <f>IF($A324=$D$5,'Anlage 4'!H324,0)</f>
        <v>0</v>
      </c>
      <c r="C324" s="38">
        <f>IF($A324=$D$5,'Anlage 4'!K324,0)</f>
        <v>0</v>
      </c>
      <c r="D324" s="38">
        <f>IF($A324=$D$5,'Anlage 4'!L324,0)</f>
        <v>0</v>
      </c>
      <c r="E324" s="38">
        <f>IF($A324=$D$5,'Anlage 4'!M324,0)</f>
        <v>0</v>
      </c>
      <c r="F324" s="38">
        <f>IF($A324=$D$5,'Anlage 4'!N324,0)</f>
        <v>0</v>
      </c>
      <c r="G324" s="38">
        <f>IF($A324=$D$5,'Anlage 4'!O324,0)</f>
        <v>0</v>
      </c>
      <c r="H324" s="38">
        <f>IF($A324=$D$5,'Anlage 4'!P324,0)</f>
        <v>0</v>
      </c>
      <c r="I324" s="38">
        <f>IF($A324=$D$5,'Anlage 4'!Q324,0)</f>
        <v>0</v>
      </c>
      <c r="J324" s="38">
        <f>IF($A324=$D$5,'Anlage 4'!R324,0)</f>
        <v>0</v>
      </c>
      <c r="K324" s="38">
        <f>IF($A324=$D$5,'Anlage 4'!S324,0)</f>
        <v>0</v>
      </c>
      <c r="L324" s="38">
        <f>IF($A324=$D$5,'Anlage 4'!T324,0)</f>
        <v>0</v>
      </c>
      <c r="N324" s="135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Z324" s="135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L324" s="135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X324" s="135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</row>
    <row r="325" spans="1:60" ht="12.75" hidden="1" customHeight="1" outlineLevel="3" x14ac:dyDescent="0.2">
      <c r="A325" s="79" t="str">
        <f>'Anlage 4'!D325</f>
        <v>O</v>
      </c>
      <c r="B325" s="38">
        <f>IF($A325=$D$5,'Anlage 4'!H325,0)</f>
        <v>0</v>
      </c>
      <c r="C325" s="38">
        <f>IF($A325=$D$5,'Anlage 4'!K325,0)</f>
        <v>0</v>
      </c>
      <c r="D325" s="38">
        <f>IF($A325=$D$5,'Anlage 4'!L325,0)</f>
        <v>0</v>
      </c>
      <c r="E325" s="38">
        <f>IF($A325=$D$5,'Anlage 4'!M325,0)</f>
        <v>0</v>
      </c>
      <c r="F325" s="38">
        <f>IF($A325=$D$5,'Anlage 4'!N325,0)</f>
        <v>0</v>
      </c>
      <c r="G325" s="38">
        <f>IF($A325=$D$5,'Anlage 4'!O325,0)</f>
        <v>0</v>
      </c>
      <c r="H325" s="38">
        <f>IF($A325=$D$5,'Anlage 4'!P325,0)</f>
        <v>0</v>
      </c>
      <c r="I325" s="38">
        <f>IF($A325=$D$5,'Anlage 4'!Q325,0)</f>
        <v>0</v>
      </c>
      <c r="J325" s="38">
        <f>IF($A325=$D$5,'Anlage 4'!R325,0)</f>
        <v>0</v>
      </c>
      <c r="K325" s="38">
        <f>IF($A325=$D$5,'Anlage 4'!S325,0)</f>
        <v>0</v>
      </c>
      <c r="L325" s="38">
        <f>IF($A325=$D$5,'Anlage 4'!T325,0)</f>
        <v>0</v>
      </c>
      <c r="N325" s="135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Z325" s="135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L325" s="135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X325" s="135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</row>
    <row r="326" spans="1:60" ht="12.75" hidden="1" customHeight="1" outlineLevel="3" x14ac:dyDescent="0.2">
      <c r="A326" s="79" t="str">
        <f>'Anlage 4'!D326</f>
        <v>O</v>
      </c>
      <c r="B326" s="38">
        <f>IF($A326=$D$5,'Anlage 4'!H326,0)</f>
        <v>0</v>
      </c>
      <c r="C326" s="38">
        <f>IF($A326=$D$5,'Anlage 4'!K326,0)</f>
        <v>0</v>
      </c>
      <c r="D326" s="38">
        <f>IF($A326=$D$5,'Anlage 4'!L326,0)</f>
        <v>0</v>
      </c>
      <c r="E326" s="38">
        <f>IF($A326=$D$5,'Anlage 4'!M326,0)</f>
        <v>0</v>
      </c>
      <c r="F326" s="38">
        <f>IF($A326=$D$5,'Anlage 4'!N326,0)</f>
        <v>0</v>
      </c>
      <c r="G326" s="38">
        <f>IF($A326=$D$5,'Anlage 4'!O326,0)</f>
        <v>0</v>
      </c>
      <c r="H326" s="38">
        <f>IF($A326=$D$5,'Anlage 4'!P326,0)</f>
        <v>0</v>
      </c>
      <c r="I326" s="38">
        <f>IF($A326=$D$5,'Anlage 4'!Q326,0)</f>
        <v>0</v>
      </c>
      <c r="J326" s="38">
        <f>IF($A326=$D$5,'Anlage 4'!R326,0)</f>
        <v>0</v>
      </c>
      <c r="K326" s="38">
        <f>IF($A326=$D$5,'Anlage 4'!S326,0)</f>
        <v>0</v>
      </c>
      <c r="L326" s="38">
        <f>IF($A326=$D$5,'Anlage 4'!T326,0)</f>
        <v>0</v>
      </c>
      <c r="N326" s="135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Z326" s="135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L326" s="135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X326" s="135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</row>
    <row r="327" spans="1:60" ht="12.75" hidden="1" customHeight="1" outlineLevel="3" x14ac:dyDescent="0.2">
      <c r="A327" s="79" t="str">
        <f>'Anlage 4'!D327</f>
        <v>O</v>
      </c>
      <c r="B327" s="38">
        <f>IF($A327=$D$5,'Anlage 4'!H327,0)</f>
        <v>0</v>
      </c>
      <c r="C327" s="38">
        <f>IF($A327=$D$5,'Anlage 4'!K327,0)</f>
        <v>0</v>
      </c>
      <c r="D327" s="38">
        <f>IF($A327=$D$5,'Anlage 4'!L327,0)</f>
        <v>0</v>
      </c>
      <c r="E327" s="38">
        <f>IF($A327=$D$5,'Anlage 4'!M327,0)</f>
        <v>0</v>
      </c>
      <c r="F327" s="38">
        <f>IF($A327=$D$5,'Anlage 4'!N327,0)</f>
        <v>0</v>
      </c>
      <c r="G327" s="38">
        <f>IF($A327=$D$5,'Anlage 4'!O327,0)</f>
        <v>0</v>
      </c>
      <c r="H327" s="38">
        <f>IF($A327=$D$5,'Anlage 4'!P327,0)</f>
        <v>0</v>
      </c>
      <c r="I327" s="38">
        <f>IF($A327=$D$5,'Anlage 4'!Q327,0)</f>
        <v>0</v>
      </c>
      <c r="J327" s="38">
        <f>IF($A327=$D$5,'Anlage 4'!R327,0)</f>
        <v>0</v>
      </c>
      <c r="K327" s="38">
        <f>IF($A327=$D$5,'Anlage 4'!S327,0)</f>
        <v>0</v>
      </c>
      <c r="L327" s="38">
        <f>IF($A327=$D$5,'Anlage 4'!T327,0)</f>
        <v>0</v>
      </c>
      <c r="N327" s="135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Z327" s="135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L327" s="135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X327" s="135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</row>
    <row r="328" spans="1:60" ht="12.75" hidden="1" customHeight="1" outlineLevel="3" x14ac:dyDescent="0.2">
      <c r="A328" s="79" t="str">
        <f>'Anlage 4'!D328</f>
        <v>O</v>
      </c>
      <c r="B328" s="38">
        <f>IF($A328=$D$5,'Anlage 4'!H328,0)</f>
        <v>0</v>
      </c>
      <c r="C328" s="38">
        <f>IF($A328=$D$5,'Anlage 4'!K328,0)</f>
        <v>0</v>
      </c>
      <c r="D328" s="38">
        <f>IF($A328=$D$5,'Anlage 4'!L328,0)</f>
        <v>0</v>
      </c>
      <c r="E328" s="38">
        <f>IF($A328=$D$5,'Anlage 4'!M328,0)</f>
        <v>0</v>
      </c>
      <c r="F328" s="38">
        <f>IF($A328=$D$5,'Anlage 4'!N328,0)</f>
        <v>0</v>
      </c>
      <c r="G328" s="38">
        <f>IF($A328=$D$5,'Anlage 4'!O328,0)</f>
        <v>0</v>
      </c>
      <c r="H328" s="38">
        <f>IF($A328=$D$5,'Anlage 4'!P328,0)</f>
        <v>0</v>
      </c>
      <c r="I328" s="38">
        <f>IF($A328=$D$5,'Anlage 4'!Q328,0)</f>
        <v>0</v>
      </c>
      <c r="J328" s="38">
        <f>IF($A328=$D$5,'Anlage 4'!R328,0)</f>
        <v>0</v>
      </c>
      <c r="K328" s="38">
        <f>IF($A328=$D$5,'Anlage 4'!S328,0)</f>
        <v>0</v>
      </c>
      <c r="L328" s="38">
        <f>IF($A328=$D$5,'Anlage 4'!T328,0)</f>
        <v>0</v>
      </c>
      <c r="N328" s="135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Z328" s="135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L328" s="135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X328" s="135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</row>
    <row r="329" spans="1:60" ht="12.75" hidden="1" customHeight="1" outlineLevel="3" x14ac:dyDescent="0.2">
      <c r="A329" s="79" t="str">
        <f>'Anlage 4'!D329</f>
        <v>O</v>
      </c>
      <c r="B329" s="38">
        <f>IF($A329=$D$5,'Anlage 4'!H329,0)</f>
        <v>0</v>
      </c>
      <c r="C329" s="38">
        <f>IF($A329=$D$5,'Anlage 4'!K329,0)</f>
        <v>0</v>
      </c>
      <c r="D329" s="38">
        <f>IF($A329=$D$5,'Anlage 4'!L329,0)</f>
        <v>0</v>
      </c>
      <c r="E329" s="38">
        <f>IF($A329=$D$5,'Anlage 4'!M329,0)</f>
        <v>0</v>
      </c>
      <c r="F329" s="38">
        <f>IF($A329=$D$5,'Anlage 4'!N329,0)</f>
        <v>0</v>
      </c>
      <c r="G329" s="38">
        <f>IF($A329=$D$5,'Anlage 4'!O329,0)</f>
        <v>0</v>
      </c>
      <c r="H329" s="38">
        <f>IF($A329=$D$5,'Anlage 4'!P329,0)</f>
        <v>0</v>
      </c>
      <c r="I329" s="38">
        <f>IF($A329=$D$5,'Anlage 4'!Q329,0)</f>
        <v>0</v>
      </c>
      <c r="J329" s="38">
        <f>IF($A329=$D$5,'Anlage 4'!R329,0)</f>
        <v>0</v>
      </c>
      <c r="K329" s="38">
        <f>IF($A329=$D$5,'Anlage 4'!S329,0)</f>
        <v>0</v>
      </c>
      <c r="L329" s="38">
        <f>IF($A329=$D$5,'Anlage 4'!T329,0)</f>
        <v>0</v>
      </c>
      <c r="N329" s="135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Z329" s="135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L329" s="135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X329" s="135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</row>
    <row r="330" spans="1:60" ht="12.75" hidden="1" customHeight="1" outlineLevel="3" x14ac:dyDescent="0.2">
      <c r="A330" s="79" t="str">
        <f>'Anlage 4'!D330</f>
        <v>O</v>
      </c>
      <c r="B330" s="38">
        <f>IF($A330=$D$5,'Anlage 4'!H330,0)</f>
        <v>0</v>
      </c>
      <c r="C330" s="38">
        <f>IF($A330=$D$5,'Anlage 4'!K330,0)</f>
        <v>0</v>
      </c>
      <c r="D330" s="38">
        <f>IF($A330=$D$5,'Anlage 4'!L330,0)</f>
        <v>0</v>
      </c>
      <c r="E330" s="38">
        <f>IF($A330=$D$5,'Anlage 4'!M330,0)</f>
        <v>0</v>
      </c>
      <c r="F330" s="38">
        <f>IF($A330=$D$5,'Anlage 4'!N330,0)</f>
        <v>0</v>
      </c>
      <c r="G330" s="38">
        <f>IF($A330=$D$5,'Anlage 4'!O330,0)</f>
        <v>0</v>
      </c>
      <c r="H330" s="38">
        <f>IF($A330=$D$5,'Anlage 4'!P330,0)</f>
        <v>0</v>
      </c>
      <c r="I330" s="38">
        <f>IF($A330=$D$5,'Anlage 4'!Q330,0)</f>
        <v>0</v>
      </c>
      <c r="J330" s="38">
        <f>IF($A330=$D$5,'Anlage 4'!R330,0)</f>
        <v>0</v>
      </c>
      <c r="K330" s="38">
        <f>IF($A330=$D$5,'Anlage 4'!S330,0)</f>
        <v>0</v>
      </c>
      <c r="L330" s="38">
        <f>IF($A330=$D$5,'Anlage 4'!T330,0)</f>
        <v>0</v>
      </c>
      <c r="N330" s="135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Z330" s="135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L330" s="135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X330" s="135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</row>
    <row r="331" spans="1:60" ht="12.75" hidden="1" customHeight="1" outlineLevel="3" x14ac:dyDescent="0.2">
      <c r="A331" s="79" t="str">
        <f>'Anlage 4'!D331</f>
        <v>O</v>
      </c>
      <c r="B331" s="38">
        <f>IF($A331=$D$5,'Anlage 4'!H331,0)</f>
        <v>0</v>
      </c>
      <c r="C331" s="38">
        <f>IF($A331=$D$5,'Anlage 4'!K331,0)</f>
        <v>0</v>
      </c>
      <c r="D331" s="38">
        <f>IF($A331=$D$5,'Anlage 4'!L331,0)</f>
        <v>0</v>
      </c>
      <c r="E331" s="38">
        <f>IF($A331=$D$5,'Anlage 4'!M331,0)</f>
        <v>0</v>
      </c>
      <c r="F331" s="38">
        <f>IF($A331=$D$5,'Anlage 4'!N331,0)</f>
        <v>0</v>
      </c>
      <c r="G331" s="38">
        <f>IF($A331=$D$5,'Anlage 4'!O331,0)</f>
        <v>0</v>
      </c>
      <c r="H331" s="38">
        <f>IF($A331=$D$5,'Anlage 4'!P331,0)</f>
        <v>0</v>
      </c>
      <c r="I331" s="38">
        <f>IF($A331=$D$5,'Anlage 4'!Q331,0)</f>
        <v>0</v>
      </c>
      <c r="J331" s="38">
        <f>IF($A331=$D$5,'Anlage 4'!R331,0)</f>
        <v>0</v>
      </c>
      <c r="K331" s="38">
        <f>IF($A331=$D$5,'Anlage 4'!S331,0)</f>
        <v>0</v>
      </c>
      <c r="L331" s="38">
        <f>IF($A331=$D$5,'Anlage 4'!T331,0)</f>
        <v>0</v>
      </c>
      <c r="N331" s="135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Z331" s="135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L331" s="135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X331" s="135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</row>
    <row r="332" spans="1:60" ht="12.75" hidden="1" customHeight="1" outlineLevel="3" x14ac:dyDescent="0.2">
      <c r="A332" s="79" t="str">
        <f>'Anlage 4'!D332</f>
        <v>O</v>
      </c>
      <c r="B332" s="38">
        <f>IF($A332=$D$5,'Anlage 4'!H332,0)</f>
        <v>0</v>
      </c>
      <c r="C332" s="38">
        <f>IF($A332=$D$5,'Anlage 4'!K332,0)</f>
        <v>0</v>
      </c>
      <c r="D332" s="38">
        <f>IF($A332=$D$5,'Anlage 4'!L332,0)</f>
        <v>0</v>
      </c>
      <c r="E332" s="38">
        <f>IF($A332=$D$5,'Anlage 4'!M332,0)</f>
        <v>0</v>
      </c>
      <c r="F332" s="38">
        <f>IF($A332=$D$5,'Anlage 4'!N332,0)</f>
        <v>0</v>
      </c>
      <c r="G332" s="38">
        <f>IF($A332=$D$5,'Anlage 4'!O332,0)</f>
        <v>0</v>
      </c>
      <c r="H332" s="38">
        <f>IF($A332=$D$5,'Anlage 4'!P332,0)</f>
        <v>0</v>
      </c>
      <c r="I332" s="38">
        <f>IF($A332=$D$5,'Anlage 4'!Q332,0)</f>
        <v>0</v>
      </c>
      <c r="J332" s="38">
        <f>IF($A332=$D$5,'Anlage 4'!R332,0)</f>
        <v>0</v>
      </c>
      <c r="K332" s="38">
        <f>IF($A332=$D$5,'Anlage 4'!S332,0)</f>
        <v>0</v>
      </c>
      <c r="L332" s="38">
        <f>IF($A332=$D$5,'Anlage 4'!T332,0)</f>
        <v>0</v>
      </c>
      <c r="N332" s="135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Z332" s="135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L332" s="135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X332" s="135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</row>
    <row r="333" spans="1:60" ht="12.75" hidden="1" customHeight="1" outlineLevel="3" x14ac:dyDescent="0.2">
      <c r="A333" s="79" t="str">
        <f>'Anlage 4'!D333</f>
        <v>O</v>
      </c>
      <c r="B333" s="38">
        <f>IF($A333=$D$5,'Anlage 4'!H333,0)</f>
        <v>0</v>
      </c>
      <c r="C333" s="38">
        <f>IF($A333=$D$5,'Anlage 4'!K333,0)</f>
        <v>0</v>
      </c>
      <c r="D333" s="38">
        <f>IF($A333=$D$5,'Anlage 4'!L333,0)</f>
        <v>0</v>
      </c>
      <c r="E333" s="38">
        <f>IF($A333=$D$5,'Anlage 4'!M333,0)</f>
        <v>0</v>
      </c>
      <c r="F333" s="38">
        <f>IF($A333=$D$5,'Anlage 4'!N333,0)</f>
        <v>0</v>
      </c>
      <c r="G333" s="38">
        <f>IF($A333=$D$5,'Anlage 4'!O333,0)</f>
        <v>0</v>
      </c>
      <c r="H333" s="38">
        <f>IF($A333=$D$5,'Anlage 4'!P333,0)</f>
        <v>0</v>
      </c>
      <c r="I333" s="38">
        <f>IF($A333=$D$5,'Anlage 4'!Q333,0)</f>
        <v>0</v>
      </c>
      <c r="J333" s="38">
        <f>IF($A333=$D$5,'Anlage 4'!R333,0)</f>
        <v>0</v>
      </c>
      <c r="K333" s="38">
        <f>IF($A333=$D$5,'Anlage 4'!S333,0)</f>
        <v>0</v>
      </c>
      <c r="L333" s="38">
        <f>IF($A333=$D$5,'Anlage 4'!T333,0)</f>
        <v>0</v>
      </c>
      <c r="N333" s="135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Z333" s="135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L333" s="135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X333" s="135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</row>
    <row r="334" spans="1:60" ht="12.75" hidden="1" customHeight="1" outlineLevel="3" x14ac:dyDescent="0.2">
      <c r="A334" s="79" t="str">
        <f>'Anlage 4'!D334</f>
        <v>O</v>
      </c>
      <c r="B334" s="38">
        <f>IF($A334=$D$5,'Anlage 4'!H334,0)</f>
        <v>0</v>
      </c>
      <c r="C334" s="38">
        <f>IF($A334=$D$5,'Anlage 4'!K334,0)</f>
        <v>0</v>
      </c>
      <c r="D334" s="38">
        <f>IF($A334=$D$5,'Anlage 4'!L334,0)</f>
        <v>0</v>
      </c>
      <c r="E334" s="38">
        <f>IF($A334=$D$5,'Anlage 4'!M334,0)</f>
        <v>0</v>
      </c>
      <c r="F334" s="38">
        <f>IF($A334=$D$5,'Anlage 4'!N334,0)</f>
        <v>0</v>
      </c>
      <c r="G334" s="38">
        <f>IF($A334=$D$5,'Anlage 4'!O334,0)</f>
        <v>0</v>
      </c>
      <c r="H334" s="38">
        <f>IF($A334=$D$5,'Anlage 4'!P334,0)</f>
        <v>0</v>
      </c>
      <c r="I334" s="38">
        <f>IF($A334=$D$5,'Anlage 4'!Q334,0)</f>
        <v>0</v>
      </c>
      <c r="J334" s="38">
        <f>IF($A334=$D$5,'Anlage 4'!R334,0)</f>
        <v>0</v>
      </c>
      <c r="K334" s="38">
        <f>IF($A334=$D$5,'Anlage 4'!S334,0)</f>
        <v>0</v>
      </c>
      <c r="L334" s="38">
        <f>IF($A334=$D$5,'Anlage 4'!T334,0)</f>
        <v>0</v>
      </c>
      <c r="N334" s="135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Z334" s="135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L334" s="135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X334" s="135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</row>
    <row r="335" spans="1:60" ht="12.75" hidden="1" customHeight="1" outlineLevel="3" x14ac:dyDescent="0.2">
      <c r="A335" s="79" t="str">
        <f>'Anlage 4'!D335</f>
        <v>O</v>
      </c>
      <c r="B335" s="38">
        <f>IF($A335=$D$5,'Anlage 4'!H335,0)</f>
        <v>0</v>
      </c>
      <c r="C335" s="38">
        <f>IF($A335=$D$5,'Anlage 4'!K335,0)</f>
        <v>0</v>
      </c>
      <c r="D335" s="38">
        <f>IF($A335=$D$5,'Anlage 4'!L335,0)</f>
        <v>0</v>
      </c>
      <c r="E335" s="38">
        <f>IF($A335=$D$5,'Anlage 4'!M335,0)</f>
        <v>0</v>
      </c>
      <c r="F335" s="38">
        <f>IF($A335=$D$5,'Anlage 4'!N335,0)</f>
        <v>0</v>
      </c>
      <c r="G335" s="38">
        <f>IF($A335=$D$5,'Anlage 4'!O335,0)</f>
        <v>0</v>
      </c>
      <c r="H335" s="38">
        <f>IF($A335=$D$5,'Anlage 4'!P335,0)</f>
        <v>0</v>
      </c>
      <c r="I335" s="38">
        <f>IF($A335=$D$5,'Anlage 4'!Q335,0)</f>
        <v>0</v>
      </c>
      <c r="J335" s="38">
        <f>IF($A335=$D$5,'Anlage 4'!R335,0)</f>
        <v>0</v>
      </c>
      <c r="K335" s="38">
        <f>IF($A335=$D$5,'Anlage 4'!S335,0)</f>
        <v>0</v>
      </c>
      <c r="L335" s="38">
        <f>IF($A335=$D$5,'Anlage 4'!T335,0)</f>
        <v>0</v>
      </c>
      <c r="N335" s="135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Z335" s="135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L335" s="135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X335" s="135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</row>
    <row r="336" spans="1:60" ht="12.75" hidden="1" customHeight="1" outlineLevel="3" x14ac:dyDescent="0.2">
      <c r="A336" s="79" t="str">
        <f>'Anlage 4'!D336</f>
        <v>O</v>
      </c>
      <c r="B336" s="38">
        <f>IF($A336=$D$5,'Anlage 4'!H336,0)</f>
        <v>0</v>
      </c>
      <c r="C336" s="38">
        <f>IF($A336=$D$5,'Anlage 4'!K336,0)</f>
        <v>0</v>
      </c>
      <c r="D336" s="38">
        <f>IF($A336=$D$5,'Anlage 4'!L336,0)</f>
        <v>0</v>
      </c>
      <c r="E336" s="38">
        <f>IF($A336=$D$5,'Anlage 4'!M336,0)</f>
        <v>0</v>
      </c>
      <c r="F336" s="38">
        <f>IF($A336=$D$5,'Anlage 4'!N336,0)</f>
        <v>0</v>
      </c>
      <c r="G336" s="38">
        <f>IF($A336=$D$5,'Anlage 4'!O336,0)</f>
        <v>0</v>
      </c>
      <c r="H336" s="38">
        <f>IF($A336=$D$5,'Anlage 4'!P336,0)</f>
        <v>0</v>
      </c>
      <c r="I336" s="38">
        <f>IF($A336=$D$5,'Anlage 4'!Q336,0)</f>
        <v>0</v>
      </c>
      <c r="J336" s="38">
        <f>IF($A336=$D$5,'Anlage 4'!R336,0)</f>
        <v>0</v>
      </c>
      <c r="K336" s="38">
        <f>IF($A336=$D$5,'Anlage 4'!S336,0)</f>
        <v>0</v>
      </c>
      <c r="L336" s="38">
        <f>IF($A336=$D$5,'Anlage 4'!T336,0)</f>
        <v>0</v>
      </c>
      <c r="N336" s="135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Z336" s="135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L336" s="135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X336" s="135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</row>
    <row r="337" spans="1:60" ht="12.75" hidden="1" customHeight="1" outlineLevel="3" x14ac:dyDescent="0.2">
      <c r="A337" s="79" t="str">
        <f>'Anlage 4'!D337</f>
        <v>O</v>
      </c>
      <c r="B337" s="38">
        <f>IF($A337=$D$5,'Anlage 4'!H337,0)</f>
        <v>0</v>
      </c>
      <c r="C337" s="38">
        <f>IF($A337=$D$5,'Anlage 4'!K337,0)</f>
        <v>0</v>
      </c>
      <c r="D337" s="38">
        <f>IF($A337=$D$5,'Anlage 4'!L337,0)</f>
        <v>0</v>
      </c>
      <c r="E337" s="38">
        <f>IF($A337=$D$5,'Anlage 4'!M337,0)</f>
        <v>0</v>
      </c>
      <c r="F337" s="38">
        <f>IF($A337=$D$5,'Anlage 4'!N337,0)</f>
        <v>0</v>
      </c>
      <c r="G337" s="38">
        <f>IF($A337=$D$5,'Anlage 4'!O337,0)</f>
        <v>0</v>
      </c>
      <c r="H337" s="38">
        <f>IF($A337=$D$5,'Anlage 4'!P337,0)</f>
        <v>0</v>
      </c>
      <c r="I337" s="38">
        <f>IF($A337=$D$5,'Anlage 4'!Q337,0)</f>
        <v>0</v>
      </c>
      <c r="J337" s="38">
        <f>IF($A337=$D$5,'Anlage 4'!R337,0)</f>
        <v>0</v>
      </c>
      <c r="K337" s="38">
        <f>IF($A337=$D$5,'Anlage 4'!S337,0)</f>
        <v>0</v>
      </c>
      <c r="L337" s="38">
        <f>IF($A337=$D$5,'Anlage 4'!T337,0)</f>
        <v>0</v>
      </c>
      <c r="N337" s="135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Z337" s="135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L337" s="135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X337" s="135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</row>
    <row r="338" spans="1:60" ht="12.75" hidden="1" customHeight="1" outlineLevel="3" x14ac:dyDescent="0.2">
      <c r="A338" s="79" t="str">
        <f>'Anlage 4'!D338</f>
        <v>O</v>
      </c>
      <c r="B338" s="38">
        <f>IF($A338=$D$5,'Anlage 4'!H338,0)</f>
        <v>0</v>
      </c>
      <c r="C338" s="38">
        <f>IF($A338=$D$5,'Anlage 4'!K338,0)</f>
        <v>0</v>
      </c>
      <c r="D338" s="38">
        <f>IF($A338=$D$5,'Anlage 4'!L338,0)</f>
        <v>0</v>
      </c>
      <c r="E338" s="38">
        <f>IF($A338=$D$5,'Anlage 4'!M338,0)</f>
        <v>0</v>
      </c>
      <c r="F338" s="38">
        <f>IF($A338=$D$5,'Anlage 4'!N338,0)</f>
        <v>0</v>
      </c>
      <c r="G338" s="38">
        <f>IF($A338=$D$5,'Anlage 4'!O338,0)</f>
        <v>0</v>
      </c>
      <c r="H338" s="38">
        <f>IF($A338=$D$5,'Anlage 4'!P338,0)</f>
        <v>0</v>
      </c>
      <c r="I338" s="38">
        <f>IF($A338=$D$5,'Anlage 4'!Q338,0)</f>
        <v>0</v>
      </c>
      <c r="J338" s="38">
        <f>IF($A338=$D$5,'Anlage 4'!R338,0)</f>
        <v>0</v>
      </c>
      <c r="K338" s="38">
        <f>IF($A338=$D$5,'Anlage 4'!S338,0)</f>
        <v>0</v>
      </c>
      <c r="L338" s="38">
        <f>IF($A338=$D$5,'Anlage 4'!T338,0)</f>
        <v>0</v>
      </c>
      <c r="N338" s="135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Z338" s="135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L338" s="135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X338" s="135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</row>
    <row r="339" spans="1:60" ht="12.75" hidden="1" customHeight="1" outlineLevel="3" x14ac:dyDescent="0.2">
      <c r="A339" s="79" t="str">
        <f>'Anlage 4'!D339</f>
        <v>O</v>
      </c>
      <c r="B339" s="38">
        <f>IF($A339=$D$5,'Anlage 4'!H339,0)</f>
        <v>0</v>
      </c>
      <c r="C339" s="38">
        <f>IF($A339=$D$5,'Anlage 4'!K339,0)</f>
        <v>0</v>
      </c>
      <c r="D339" s="38">
        <f>IF($A339=$D$5,'Anlage 4'!L339,0)</f>
        <v>0</v>
      </c>
      <c r="E339" s="38">
        <f>IF($A339=$D$5,'Anlage 4'!M339,0)</f>
        <v>0</v>
      </c>
      <c r="F339" s="38">
        <f>IF($A339=$D$5,'Anlage 4'!N339,0)</f>
        <v>0</v>
      </c>
      <c r="G339" s="38">
        <f>IF($A339=$D$5,'Anlage 4'!O339,0)</f>
        <v>0</v>
      </c>
      <c r="H339" s="38">
        <f>IF($A339=$D$5,'Anlage 4'!P339,0)</f>
        <v>0</v>
      </c>
      <c r="I339" s="38">
        <f>IF($A339=$D$5,'Anlage 4'!Q339,0)</f>
        <v>0</v>
      </c>
      <c r="J339" s="38">
        <f>IF($A339=$D$5,'Anlage 4'!R339,0)</f>
        <v>0</v>
      </c>
      <c r="K339" s="38">
        <f>IF($A339=$D$5,'Anlage 4'!S339,0)</f>
        <v>0</v>
      </c>
      <c r="L339" s="38">
        <f>IF($A339=$D$5,'Anlage 4'!T339,0)</f>
        <v>0</v>
      </c>
      <c r="N339" s="135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Z339" s="135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L339" s="135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X339" s="135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</row>
    <row r="340" spans="1:60" ht="12.75" hidden="1" customHeight="1" outlineLevel="3" x14ac:dyDescent="0.2">
      <c r="A340" s="79" t="str">
        <f>'Anlage 4'!D340</f>
        <v>O</v>
      </c>
      <c r="B340" s="38">
        <f>IF($A340=$D$5,'Anlage 4'!H340,0)</f>
        <v>0</v>
      </c>
      <c r="C340" s="38">
        <f>IF($A340=$D$5,'Anlage 4'!K340,0)</f>
        <v>0</v>
      </c>
      <c r="D340" s="38">
        <f>IF($A340=$D$5,'Anlage 4'!L340,0)</f>
        <v>0</v>
      </c>
      <c r="E340" s="38">
        <f>IF($A340=$D$5,'Anlage 4'!M340,0)</f>
        <v>0</v>
      </c>
      <c r="F340" s="38">
        <f>IF($A340=$D$5,'Anlage 4'!N340,0)</f>
        <v>0</v>
      </c>
      <c r="G340" s="38">
        <f>IF($A340=$D$5,'Anlage 4'!O340,0)</f>
        <v>0</v>
      </c>
      <c r="H340" s="38">
        <f>IF($A340=$D$5,'Anlage 4'!P340,0)</f>
        <v>0</v>
      </c>
      <c r="I340" s="38">
        <f>IF($A340=$D$5,'Anlage 4'!Q340,0)</f>
        <v>0</v>
      </c>
      <c r="J340" s="38">
        <f>IF($A340=$D$5,'Anlage 4'!R340,0)</f>
        <v>0</v>
      </c>
      <c r="K340" s="38">
        <f>IF($A340=$D$5,'Anlage 4'!S340,0)</f>
        <v>0</v>
      </c>
      <c r="L340" s="38">
        <f>IF($A340=$D$5,'Anlage 4'!T340,0)</f>
        <v>0</v>
      </c>
      <c r="N340" s="135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Z340" s="135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L340" s="135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X340" s="135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</row>
    <row r="341" spans="1:60" ht="12.75" hidden="1" customHeight="1" outlineLevel="3" x14ac:dyDescent="0.2">
      <c r="A341" s="79" t="str">
        <f>'Anlage 4'!D341</f>
        <v>O</v>
      </c>
      <c r="B341" s="38">
        <f>IF($A341=$D$5,'Anlage 4'!H341,0)</f>
        <v>0</v>
      </c>
      <c r="C341" s="38">
        <f>IF($A341=$D$5,'Anlage 4'!K341,0)</f>
        <v>0</v>
      </c>
      <c r="D341" s="38">
        <f>IF($A341=$D$5,'Anlage 4'!L341,0)</f>
        <v>0</v>
      </c>
      <c r="E341" s="38">
        <f>IF($A341=$D$5,'Anlage 4'!M341,0)</f>
        <v>0</v>
      </c>
      <c r="F341" s="38">
        <f>IF($A341=$D$5,'Anlage 4'!N341,0)</f>
        <v>0</v>
      </c>
      <c r="G341" s="38">
        <f>IF($A341=$D$5,'Anlage 4'!O341,0)</f>
        <v>0</v>
      </c>
      <c r="H341" s="38">
        <f>IF($A341=$D$5,'Anlage 4'!P341,0)</f>
        <v>0</v>
      </c>
      <c r="I341" s="38">
        <f>IF($A341=$D$5,'Anlage 4'!Q341,0)</f>
        <v>0</v>
      </c>
      <c r="J341" s="38">
        <f>IF($A341=$D$5,'Anlage 4'!R341,0)</f>
        <v>0</v>
      </c>
      <c r="K341" s="38">
        <f>IF($A341=$D$5,'Anlage 4'!S341,0)</f>
        <v>0</v>
      </c>
      <c r="L341" s="38">
        <f>IF($A341=$D$5,'Anlage 4'!T341,0)</f>
        <v>0</v>
      </c>
      <c r="N341" s="135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Z341" s="135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L341" s="135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X341" s="135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</row>
    <row r="342" spans="1:60" ht="12.75" hidden="1" customHeight="1" outlineLevel="3" x14ac:dyDescent="0.2">
      <c r="A342" s="79" t="str">
        <f>'Anlage 4'!D342</f>
        <v>O</v>
      </c>
      <c r="B342" s="38">
        <f>IF($A342=$D$5,'Anlage 4'!H342,0)</f>
        <v>0</v>
      </c>
      <c r="C342" s="38">
        <f>IF($A342=$D$5,'Anlage 4'!K342,0)</f>
        <v>0</v>
      </c>
      <c r="D342" s="38">
        <f>IF($A342=$D$5,'Anlage 4'!L342,0)</f>
        <v>0</v>
      </c>
      <c r="E342" s="38">
        <f>IF($A342=$D$5,'Anlage 4'!M342,0)</f>
        <v>0</v>
      </c>
      <c r="F342" s="38">
        <f>IF($A342=$D$5,'Anlage 4'!N342,0)</f>
        <v>0</v>
      </c>
      <c r="G342" s="38">
        <f>IF($A342=$D$5,'Anlage 4'!O342,0)</f>
        <v>0</v>
      </c>
      <c r="H342" s="38">
        <f>IF($A342=$D$5,'Anlage 4'!P342,0)</f>
        <v>0</v>
      </c>
      <c r="I342" s="38">
        <f>IF($A342=$D$5,'Anlage 4'!Q342,0)</f>
        <v>0</v>
      </c>
      <c r="J342" s="38">
        <f>IF($A342=$D$5,'Anlage 4'!R342,0)</f>
        <v>0</v>
      </c>
      <c r="K342" s="38">
        <f>IF($A342=$D$5,'Anlage 4'!S342,0)</f>
        <v>0</v>
      </c>
      <c r="L342" s="38">
        <f>IF($A342=$D$5,'Anlage 4'!T342,0)</f>
        <v>0</v>
      </c>
      <c r="N342" s="135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Z342" s="135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L342" s="135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X342" s="135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</row>
    <row r="343" spans="1:60" ht="12.75" hidden="1" customHeight="1" outlineLevel="3" x14ac:dyDescent="0.2">
      <c r="A343" s="79" t="str">
        <f>'Anlage 4'!D343</f>
        <v>O</v>
      </c>
      <c r="B343" s="38">
        <f>IF($A343=$D$5,'Anlage 4'!H343,0)</f>
        <v>0</v>
      </c>
      <c r="C343" s="38">
        <f>IF($A343=$D$5,'Anlage 4'!K343,0)</f>
        <v>0</v>
      </c>
      <c r="D343" s="38">
        <f>IF($A343=$D$5,'Anlage 4'!L343,0)</f>
        <v>0</v>
      </c>
      <c r="E343" s="38">
        <f>IF($A343=$D$5,'Anlage 4'!M343,0)</f>
        <v>0</v>
      </c>
      <c r="F343" s="38">
        <f>IF($A343=$D$5,'Anlage 4'!N343,0)</f>
        <v>0</v>
      </c>
      <c r="G343" s="38">
        <f>IF($A343=$D$5,'Anlage 4'!O343,0)</f>
        <v>0</v>
      </c>
      <c r="H343" s="38">
        <f>IF($A343=$D$5,'Anlage 4'!P343,0)</f>
        <v>0</v>
      </c>
      <c r="I343" s="38">
        <f>IF($A343=$D$5,'Anlage 4'!Q343,0)</f>
        <v>0</v>
      </c>
      <c r="J343" s="38">
        <f>IF($A343=$D$5,'Anlage 4'!R343,0)</f>
        <v>0</v>
      </c>
      <c r="K343" s="38">
        <f>IF($A343=$D$5,'Anlage 4'!S343,0)</f>
        <v>0</v>
      </c>
      <c r="L343" s="38">
        <f>IF($A343=$D$5,'Anlage 4'!T343,0)</f>
        <v>0</v>
      </c>
      <c r="N343" s="135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Z343" s="135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L343" s="135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X343" s="135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</row>
    <row r="344" spans="1:60" ht="12.75" hidden="1" customHeight="1" outlineLevel="3" x14ac:dyDescent="0.2">
      <c r="A344" s="79" t="str">
        <f>'Anlage 4'!D344</f>
        <v>O</v>
      </c>
      <c r="B344" s="38">
        <f>IF($A344=$D$5,'Anlage 4'!H344,0)</f>
        <v>0</v>
      </c>
      <c r="C344" s="38">
        <f>IF($A344=$D$5,'Anlage 4'!K344,0)</f>
        <v>0</v>
      </c>
      <c r="D344" s="38">
        <f>IF($A344=$D$5,'Anlage 4'!L344,0)</f>
        <v>0</v>
      </c>
      <c r="E344" s="38">
        <f>IF($A344=$D$5,'Anlage 4'!M344,0)</f>
        <v>0</v>
      </c>
      <c r="F344" s="38">
        <f>IF($A344=$D$5,'Anlage 4'!N344,0)</f>
        <v>0</v>
      </c>
      <c r="G344" s="38">
        <f>IF($A344=$D$5,'Anlage 4'!O344,0)</f>
        <v>0</v>
      </c>
      <c r="H344" s="38">
        <f>IF($A344=$D$5,'Anlage 4'!P344,0)</f>
        <v>0</v>
      </c>
      <c r="I344" s="38">
        <f>IF($A344=$D$5,'Anlage 4'!Q344,0)</f>
        <v>0</v>
      </c>
      <c r="J344" s="38">
        <f>IF($A344=$D$5,'Anlage 4'!R344,0)</f>
        <v>0</v>
      </c>
      <c r="K344" s="38">
        <f>IF($A344=$D$5,'Anlage 4'!S344,0)</f>
        <v>0</v>
      </c>
      <c r="L344" s="38">
        <f>IF($A344=$D$5,'Anlage 4'!T344,0)</f>
        <v>0</v>
      </c>
      <c r="N344" s="135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Z344" s="135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L344" s="135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X344" s="135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</row>
    <row r="345" spans="1:60" ht="12.75" hidden="1" customHeight="1" outlineLevel="3" x14ac:dyDescent="0.2">
      <c r="A345" s="79" t="str">
        <f>'Anlage 4'!D345</f>
        <v>O</v>
      </c>
      <c r="B345" s="38">
        <f>IF($A345=$D$5,'Anlage 4'!H345,0)</f>
        <v>0</v>
      </c>
      <c r="C345" s="38">
        <f>IF($A345=$D$5,'Anlage 4'!K345,0)</f>
        <v>0</v>
      </c>
      <c r="D345" s="38">
        <f>IF($A345=$D$5,'Anlage 4'!L345,0)</f>
        <v>0</v>
      </c>
      <c r="E345" s="38">
        <f>IF($A345=$D$5,'Anlage 4'!M345,0)</f>
        <v>0</v>
      </c>
      <c r="F345" s="38">
        <f>IF($A345=$D$5,'Anlage 4'!N345,0)</f>
        <v>0</v>
      </c>
      <c r="G345" s="38">
        <f>IF($A345=$D$5,'Anlage 4'!O345,0)</f>
        <v>0</v>
      </c>
      <c r="H345" s="38">
        <f>IF($A345=$D$5,'Anlage 4'!P345,0)</f>
        <v>0</v>
      </c>
      <c r="I345" s="38">
        <f>IF($A345=$D$5,'Anlage 4'!Q345,0)</f>
        <v>0</v>
      </c>
      <c r="J345" s="38">
        <f>IF($A345=$D$5,'Anlage 4'!R345,0)</f>
        <v>0</v>
      </c>
      <c r="K345" s="38">
        <f>IF($A345=$D$5,'Anlage 4'!S345,0)</f>
        <v>0</v>
      </c>
      <c r="L345" s="38">
        <f>IF($A345=$D$5,'Anlage 4'!T345,0)</f>
        <v>0</v>
      </c>
      <c r="N345" s="135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Z345" s="135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L345" s="135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X345" s="135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</row>
    <row r="346" spans="1:60" ht="12.75" hidden="1" customHeight="1" outlineLevel="3" x14ac:dyDescent="0.2">
      <c r="A346" s="79" t="str">
        <f>'Anlage 4'!D346</f>
        <v>O</v>
      </c>
      <c r="B346" s="38">
        <f>IF($A346=$D$5,'Anlage 4'!H346,0)</f>
        <v>0</v>
      </c>
      <c r="C346" s="38">
        <f>IF($A346=$D$5,'Anlage 4'!K346,0)</f>
        <v>0</v>
      </c>
      <c r="D346" s="38">
        <f>IF($A346=$D$5,'Anlage 4'!L346,0)</f>
        <v>0</v>
      </c>
      <c r="E346" s="38">
        <f>IF($A346=$D$5,'Anlage 4'!M346,0)</f>
        <v>0</v>
      </c>
      <c r="F346" s="38">
        <f>IF($A346=$D$5,'Anlage 4'!N346,0)</f>
        <v>0</v>
      </c>
      <c r="G346" s="38">
        <f>IF($A346=$D$5,'Anlage 4'!O346,0)</f>
        <v>0</v>
      </c>
      <c r="H346" s="38">
        <f>IF($A346=$D$5,'Anlage 4'!P346,0)</f>
        <v>0</v>
      </c>
      <c r="I346" s="38">
        <f>IF($A346=$D$5,'Anlage 4'!Q346,0)</f>
        <v>0</v>
      </c>
      <c r="J346" s="38">
        <f>IF($A346=$D$5,'Anlage 4'!R346,0)</f>
        <v>0</v>
      </c>
      <c r="K346" s="38">
        <f>IF($A346=$D$5,'Anlage 4'!S346,0)</f>
        <v>0</v>
      </c>
      <c r="L346" s="38">
        <f>IF($A346=$D$5,'Anlage 4'!T346,0)</f>
        <v>0</v>
      </c>
      <c r="N346" s="135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Z346" s="135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L346" s="135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X346" s="135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</row>
    <row r="347" spans="1:60" ht="12.75" hidden="1" customHeight="1" outlineLevel="3" x14ac:dyDescent="0.2">
      <c r="A347" s="80" t="str">
        <f>'Anlage 4'!D347</f>
        <v>O</v>
      </c>
      <c r="B347" s="38">
        <f>IF($A347=$D$5,'Anlage 4'!H347,0)</f>
        <v>0</v>
      </c>
      <c r="C347" s="38">
        <f>IF($A347=$D$5,'Anlage 4'!K347,0)</f>
        <v>0</v>
      </c>
      <c r="D347" s="38">
        <f>IF($A347=$D$5,'Anlage 4'!L347,0)</f>
        <v>0</v>
      </c>
      <c r="E347" s="38">
        <f>IF($A347=$D$5,'Anlage 4'!M347,0)</f>
        <v>0</v>
      </c>
      <c r="F347" s="38">
        <f>IF($A347=$D$5,'Anlage 4'!N347,0)</f>
        <v>0</v>
      </c>
      <c r="G347" s="38">
        <f>IF($A347=$D$5,'Anlage 4'!O347,0)</f>
        <v>0</v>
      </c>
      <c r="H347" s="38">
        <f>IF($A347=$D$5,'Anlage 4'!P347,0)</f>
        <v>0</v>
      </c>
      <c r="I347" s="38">
        <f>IF($A347=$D$5,'Anlage 4'!Q347,0)</f>
        <v>0</v>
      </c>
      <c r="J347" s="38">
        <f>IF($A347=$D$5,'Anlage 4'!R347,0)</f>
        <v>0</v>
      </c>
      <c r="K347" s="38">
        <f>IF($A347=$D$5,'Anlage 4'!S347,0)</f>
        <v>0</v>
      </c>
      <c r="L347" s="38">
        <f>IF($A347=$D$5,'Anlage 4'!T347,0)</f>
        <v>0</v>
      </c>
      <c r="N347" s="135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Z347" s="135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L347" s="135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X347" s="135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</row>
    <row r="348" spans="1:60" ht="12.75" hidden="1" customHeight="1" outlineLevel="1" x14ac:dyDescent="0.2">
      <c r="A348" s="9"/>
      <c r="B348" s="41">
        <f t="shared" ref="B348:L348" si="51">SUM(B320:B347)</f>
        <v>0</v>
      </c>
      <c r="C348" s="41">
        <f t="shared" si="51"/>
        <v>0</v>
      </c>
      <c r="D348" s="41">
        <f t="shared" si="51"/>
        <v>0</v>
      </c>
      <c r="E348" s="41">
        <f t="shared" si="51"/>
        <v>0</v>
      </c>
      <c r="F348" s="41">
        <f>SUM(F320:F347)</f>
        <v>0</v>
      </c>
      <c r="G348" s="41">
        <f>SUM(G320:G347)</f>
        <v>0</v>
      </c>
      <c r="H348" s="41">
        <f>SUM(H320:H347)</f>
        <v>0</v>
      </c>
      <c r="I348" s="41">
        <f>SUM(I320:I347)</f>
        <v>0</v>
      </c>
      <c r="J348" s="41">
        <f t="shared" si="51"/>
        <v>0</v>
      </c>
      <c r="K348" s="41">
        <f t="shared" si="51"/>
        <v>0</v>
      </c>
      <c r="L348" s="41">
        <f t="shared" si="51"/>
        <v>0</v>
      </c>
      <c r="N348" s="134">
        <f t="shared" ref="N348:X348" si="52">IF($N$11=$A306,B348,0)</f>
        <v>0</v>
      </c>
      <c r="O348" s="134">
        <f t="shared" si="52"/>
        <v>0</v>
      </c>
      <c r="P348" s="134">
        <f t="shared" si="52"/>
        <v>0</v>
      </c>
      <c r="Q348" s="134">
        <f t="shared" si="52"/>
        <v>0</v>
      </c>
      <c r="R348" s="134">
        <f t="shared" si="52"/>
        <v>0</v>
      </c>
      <c r="S348" s="134">
        <f t="shared" si="52"/>
        <v>0</v>
      </c>
      <c r="T348" s="134">
        <f t="shared" si="52"/>
        <v>0</v>
      </c>
      <c r="U348" s="134">
        <f t="shared" si="52"/>
        <v>0</v>
      </c>
      <c r="V348" s="134">
        <f t="shared" si="52"/>
        <v>0</v>
      </c>
      <c r="W348" s="134">
        <f t="shared" si="52"/>
        <v>0</v>
      </c>
      <c r="X348" s="134">
        <f t="shared" si="52"/>
        <v>0</v>
      </c>
      <c r="Z348" s="134">
        <f t="shared" ref="Z348:AJ348" si="53">IF($Z$11=$A306,B348,0)</f>
        <v>0</v>
      </c>
      <c r="AA348" s="134">
        <f t="shared" si="53"/>
        <v>0</v>
      </c>
      <c r="AB348" s="134">
        <f t="shared" si="53"/>
        <v>0</v>
      </c>
      <c r="AC348" s="134">
        <f t="shared" si="53"/>
        <v>0</v>
      </c>
      <c r="AD348" s="134">
        <f t="shared" si="53"/>
        <v>0</v>
      </c>
      <c r="AE348" s="134">
        <f t="shared" si="53"/>
        <v>0</v>
      </c>
      <c r="AF348" s="134">
        <f t="shared" si="53"/>
        <v>0</v>
      </c>
      <c r="AG348" s="134">
        <f t="shared" si="53"/>
        <v>0</v>
      </c>
      <c r="AH348" s="134">
        <f t="shared" si="53"/>
        <v>0</v>
      </c>
      <c r="AI348" s="134">
        <f t="shared" si="53"/>
        <v>0</v>
      </c>
      <c r="AJ348" s="134">
        <f t="shared" si="53"/>
        <v>0</v>
      </c>
      <c r="AL348" s="134">
        <f t="shared" ref="AL348:AV348" si="54">IF($AL$11=$A306,B348,0)</f>
        <v>0</v>
      </c>
      <c r="AM348" s="134">
        <f t="shared" si="54"/>
        <v>0</v>
      </c>
      <c r="AN348" s="134">
        <f t="shared" si="54"/>
        <v>0</v>
      </c>
      <c r="AO348" s="134">
        <f t="shared" si="54"/>
        <v>0</v>
      </c>
      <c r="AP348" s="134">
        <f t="shared" si="54"/>
        <v>0</v>
      </c>
      <c r="AQ348" s="134">
        <f t="shared" si="54"/>
        <v>0</v>
      </c>
      <c r="AR348" s="134">
        <f t="shared" si="54"/>
        <v>0</v>
      </c>
      <c r="AS348" s="134">
        <f t="shared" si="54"/>
        <v>0</v>
      </c>
      <c r="AT348" s="134">
        <f t="shared" si="54"/>
        <v>0</v>
      </c>
      <c r="AU348" s="134">
        <f t="shared" si="54"/>
        <v>0</v>
      </c>
      <c r="AV348" s="134">
        <f t="shared" si="54"/>
        <v>0</v>
      </c>
      <c r="AX348" s="134">
        <f t="shared" ref="AX348:BH348" si="55">IF($AX$11=$A306,B348,0)</f>
        <v>0</v>
      </c>
      <c r="AY348" s="134">
        <f t="shared" si="55"/>
        <v>0</v>
      </c>
      <c r="AZ348" s="134">
        <f t="shared" si="55"/>
        <v>0</v>
      </c>
      <c r="BA348" s="134">
        <f t="shared" si="55"/>
        <v>0</v>
      </c>
      <c r="BB348" s="134">
        <f t="shared" si="55"/>
        <v>0</v>
      </c>
      <c r="BC348" s="134">
        <f t="shared" si="55"/>
        <v>0</v>
      </c>
      <c r="BD348" s="134">
        <f t="shared" si="55"/>
        <v>0</v>
      </c>
      <c r="BE348" s="134">
        <f t="shared" si="55"/>
        <v>0</v>
      </c>
      <c r="BF348" s="134">
        <f t="shared" si="55"/>
        <v>0</v>
      </c>
      <c r="BG348" s="134">
        <f t="shared" si="55"/>
        <v>0</v>
      </c>
      <c r="BH348" s="134">
        <f t="shared" si="55"/>
        <v>0</v>
      </c>
    </row>
    <row r="349" spans="1:60" ht="12.75" hidden="1" customHeight="1" outlineLevel="1" x14ac:dyDescent="0.2">
      <c r="A349" s="9"/>
      <c r="B349" s="42"/>
      <c r="C349" s="42"/>
      <c r="D349" s="41">
        <f>ROUNDDOWN(D348*$D$7,2)</f>
        <v>0</v>
      </c>
      <c r="E349" s="42"/>
      <c r="F349" s="42"/>
      <c r="G349" s="42"/>
      <c r="H349" s="42"/>
      <c r="I349" s="42"/>
      <c r="J349" s="42"/>
      <c r="K349" s="42"/>
      <c r="L349" s="42"/>
      <c r="N349" s="135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Z349" s="135"/>
      <c r="AA349" s="136"/>
      <c r="AB349" s="136"/>
      <c r="AC349" s="136"/>
      <c r="AD349" s="136"/>
      <c r="AE349" s="136"/>
      <c r="AF349" s="136"/>
      <c r="AG349" s="136"/>
      <c r="AH349" s="136"/>
      <c r="AI349" s="136"/>
      <c r="AJ349" s="136"/>
      <c r="AL349" s="135"/>
      <c r="AM349" s="136"/>
      <c r="AN349" s="136"/>
      <c r="AO349" s="136"/>
      <c r="AP349" s="136"/>
      <c r="AQ349" s="136"/>
      <c r="AR349" s="136"/>
      <c r="AS349" s="136"/>
      <c r="AT349" s="136"/>
      <c r="AU349" s="136"/>
      <c r="AV349" s="136"/>
      <c r="AX349" s="135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</row>
    <row r="350" spans="1:60" ht="12.75" hidden="1" customHeight="1" outlineLevel="1" collapsed="1" x14ac:dyDescent="0.2">
      <c r="A350" s="7"/>
      <c r="B350" s="41">
        <f>B348</f>
        <v>0</v>
      </c>
      <c r="C350" s="41">
        <f>C348</f>
        <v>0</v>
      </c>
      <c r="D350" s="41">
        <f>D348+D349</f>
        <v>0</v>
      </c>
      <c r="E350" s="41"/>
      <c r="F350" s="41">
        <f t="shared" ref="F350:L350" si="56">F348</f>
        <v>0</v>
      </c>
      <c r="G350" s="41">
        <f t="shared" si="56"/>
        <v>0</v>
      </c>
      <c r="H350" s="41">
        <f t="shared" si="56"/>
        <v>0</v>
      </c>
      <c r="I350" s="41">
        <f t="shared" si="56"/>
        <v>0</v>
      </c>
      <c r="J350" s="41">
        <f t="shared" si="56"/>
        <v>0</v>
      </c>
      <c r="K350" s="41">
        <f t="shared" si="56"/>
        <v>0</v>
      </c>
      <c r="L350" s="41">
        <f t="shared" si="56"/>
        <v>0</v>
      </c>
      <c r="N350" s="150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Z350" s="150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L350" s="150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X350" s="150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</row>
    <row r="351" spans="1:60" ht="12.75" hidden="1" customHeight="1" outlineLevel="2" x14ac:dyDescent="0.2">
      <c r="A351" s="7"/>
      <c r="B351" s="8"/>
      <c r="C351" s="35"/>
      <c r="D351" s="35"/>
      <c r="E351" s="35"/>
      <c r="F351" s="35"/>
      <c r="G351" s="35"/>
      <c r="H351" s="35"/>
      <c r="I351" s="35"/>
      <c r="J351" s="35"/>
      <c r="K351" s="35"/>
      <c r="L351" s="33"/>
      <c r="N351" s="135"/>
      <c r="O351" s="143"/>
      <c r="P351" s="143"/>
      <c r="Q351" s="143"/>
      <c r="R351" s="142"/>
      <c r="S351" s="142"/>
      <c r="T351" s="142"/>
      <c r="U351" s="142"/>
      <c r="V351" s="142"/>
      <c r="W351" s="142"/>
      <c r="X351" s="142"/>
      <c r="Z351" s="135"/>
      <c r="AA351" s="143"/>
      <c r="AB351" s="143"/>
      <c r="AC351" s="143"/>
      <c r="AD351" s="142"/>
      <c r="AE351" s="142"/>
      <c r="AF351" s="142"/>
      <c r="AG351" s="142"/>
      <c r="AH351" s="142"/>
      <c r="AI351" s="142"/>
      <c r="AJ351" s="142"/>
      <c r="AL351" s="135"/>
      <c r="AM351" s="143"/>
      <c r="AN351" s="143"/>
      <c r="AO351" s="143"/>
      <c r="AP351" s="142"/>
      <c r="AQ351" s="142"/>
      <c r="AR351" s="142"/>
      <c r="AS351" s="142"/>
      <c r="AT351" s="142"/>
      <c r="AU351" s="142"/>
      <c r="AV351" s="142"/>
      <c r="AX351" s="135"/>
      <c r="AY351" s="143"/>
      <c r="AZ351" s="143"/>
      <c r="BA351" s="143"/>
      <c r="BB351" s="142"/>
      <c r="BC351" s="142"/>
      <c r="BD351" s="142"/>
      <c r="BE351" s="142"/>
      <c r="BF351" s="142"/>
      <c r="BG351" s="142"/>
      <c r="BH351" s="142"/>
    </row>
    <row r="352" spans="1:60" ht="12.75" hidden="1" customHeight="1" outlineLevel="2" x14ac:dyDescent="0.2">
      <c r="A352" s="103" t="str">
        <f>A302</f>
        <v>BN: ______________________</v>
      </c>
      <c r="B352" s="104"/>
      <c r="C352" s="104"/>
      <c r="D352" s="105"/>
      <c r="E352" s="105"/>
      <c r="F352" s="105"/>
      <c r="G352" s="105"/>
      <c r="H352" s="105"/>
      <c r="I352" s="105"/>
      <c r="J352" s="105"/>
      <c r="K352" s="105"/>
      <c r="L352" s="106"/>
      <c r="N352" s="135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Z352" s="135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L352" s="135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X352" s="135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</row>
    <row r="353" spans="1:60" ht="12.75" hidden="1" customHeight="1" outlineLevel="2" x14ac:dyDescent="0.2">
      <c r="A353" s="7"/>
      <c r="B353" s="8"/>
      <c r="C353" s="36"/>
      <c r="D353" s="36"/>
      <c r="E353" s="36"/>
      <c r="F353" s="36"/>
      <c r="G353" s="36"/>
      <c r="H353" s="36"/>
      <c r="I353" s="36"/>
      <c r="J353" s="36"/>
      <c r="K353" s="36"/>
      <c r="L353" s="8"/>
      <c r="N353" s="135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Z353" s="135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L353" s="135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X353" s="135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</row>
    <row r="354" spans="1:60" ht="12.75" hidden="1" customHeight="1" outlineLevel="2" x14ac:dyDescent="0.2">
      <c r="A354" s="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N354" s="135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Z354" s="135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L354" s="135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X354" s="135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</row>
    <row r="355" spans="1:60" ht="12.75" hidden="1" customHeight="1" outlineLevel="1" x14ac:dyDescent="0.2">
      <c r="A355" s="253" t="str">
        <f>A305</f>
        <v>Jahr</v>
      </c>
      <c r="B355" s="254"/>
      <c r="D355" s="21"/>
      <c r="E355" s="21"/>
      <c r="F355" s="21"/>
      <c r="G355" s="21"/>
      <c r="H355" s="21"/>
      <c r="I355" s="21"/>
      <c r="J355" s="8"/>
      <c r="K355" s="8"/>
      <c r="L355" s="10" t="str">
        <f>L305</f>
        <v xml:space="preserve"> Blatt</v>
      </c>
      <c r="N355" s="135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Z355" s="135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L355" s="135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X355" s="135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</row>
    <row r="356" spans="1:60" ht="12.75" hidden="1" customHeight="1" outlineLevel="1" collapsed="1" x14ac:dyDescent="0.2">
      <c r="A356" s="251">
        <f>'Anlage 4'!A356</f>
        <v>0</v>
      </c>
      <c r="B356" s="252"/>
      <c r="L356" s="31">
        <f>'Anlage 4'!T356</f>
        <v>8</v>
      </c>
      <c r="N356" s="135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Z356" s="135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L356" s="135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X356" s="135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</row>
    <row r="357" spans="1:60" ht="12.75" hidden="1" customHeight="1" outlineLevel="2" x14ac:dyDescent="0.2">
      <c r="A357" s="3"/>
      <c r="C357" s="8"/>
      <c r="D357" s="8"/>
      <c r="E357" s="8"/>
      <c r="F357" s="8"/>
      <c r="G357" s="8"/>
      <c r="H357" s="8"/>
      <c r="I357" s="8"/>
      <c r="J357" s="8"/>
      <c r="K357" s="8"/>
      <c r="L357" s="8"/>
      <c r="N357" s="135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Z357" s="135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L357" s="135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X357" s="135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</row>
    <row r="358" spans="1:60" ht="12.75" hidden="1" customHeight="1" outlineLevel="2" x14ac:dyDescent="0.2">
      <c r="A358" s="3"/>
      <c r="C358" s="8"/>
      <c r="D358" s="8"/>
      <c r="E358" s="8"/>
      <c r="F358" s="8"/>
      <c r="G358" s="8"/>
      <c r="H358" s="8"/>
      <c r="I358" s="8"/>
      <c r="J358" s="8"/>
      <c r="K358" s="8"/>
      <c r="L358" s="8"/>
      <c r="N358" s="135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Z358" s="135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L358" s="135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X358" s="135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</row>
    <row r="359" spans="1:60" ht="12.75" hidden="1" customHeight="1" outlineLevel="2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N359" s="135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Z359" s="135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L359" s="135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X359" s="135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</row>
    <row r="360" spans="1:60" ht="12.75" hidden="1" customHeight="1" outlineLevel="2" x14ac:dyDescent="0.2">
      <c r="A360" s="13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N360" s="135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Z360" s="135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L360" s="135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X360" s="135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</row>
    <row r="361" spans="1:60" ht="12.75" hidden="1" customHeight="1" outlineLevel="2" x14ac:dyDescent="0.2">
      <c r="A361" s="245" t="str">
        <f>A311</f>
        <v>FuE-Kategorie</v>
      </c>
      <c r="B361" s="49" t="str">
        <f>B311</f>
        <v>Personal</v>
      </c>
      <c r="C361" s="239" t="str">
        <f>C311</f>
        <v xml:space="preserve">Ausgabengruppe </v>
      </c>
      <c r="D361" s="239"/>
      <c r="E361" s="239"/>
      <c r="F361" s="239"/>
      <c r="G361" s="239"/>
      <c r="H361" s="239"/>
      <c r="I361" s="239"/>
      <c r="J361" s="239"/>
      <c r="K361" s="239"/>
      <c r="L361" s="239"/>
      <c r="N361" s="135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Z361" s="135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L361" s="135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X361" s="135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</row>
    <row r="362" spans="1:60" ht="12.75" hidden="1" customHeight="1" outlineLevel="2" x14ac:dyDescent="0.2">
      <c r="A362" s="246"/>
      <c r="B362" s="15" t="str">
        <f t="shared" ref="B362:L368" si="57">B312</f>
        <v/>
      </c>
      <c r="C362" s="15" t="str">
        <f t="shared" si="57"/>
        <v/>
      </c>
      <c r="D362" s="15" t="str">
        <f t="shared" si="57"/>
        <v/>
      </c>
      <c r="E362" s="15" t="str">
        <f t="shared" si="57"/>
        <v/>
      </c>
      <c r="F362" s="15" t="str">
        <f t="shared" si="57"/>
        <v/>
      </c>
      <c r="G362" s="15" t="str">
        <f t="shared" si="57"/>
        <v/>
      </c>
      <c r="H362" s="15" t="str">
        <f t="shared" si="57"/>
        <v/>
      </c>
      <c r="I362" s="15" t="str">
        <f t="shared" si="57"/>
        <v/>
      </c>
      <c r="J362" s="15" t="str">
        <f t="shared" si="57"/>
        <v/>
      </c>
      <c r="K362" s="15" t="str">
        <f t="shared" si="57"/>
        <v/>
      </c>
      <c r="L362" s="15" t="str">
        <f t="shared" si="57"/>
        <v/>
      </c>
      <c r="N362" s="135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Z362" s="135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L362" s="135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X362" s="135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</row>
    <row r="363" spans="1:60" ht="12.75" hidden="1" customHeight="1" outlineLevel="2" x14ac:dyDescent="0.2">
      <c r="A363" s="246"/>
      <c r="B363" s="26" t="str">
        <f t="shared" si="57"/>
        <v>Stunden</v>
      </c>
      <c r="C363" s="26" t="str">
        <f t="shared" si="57"/>
        <v/>
      </c>
      <c r="D363" s="26" t="str">
        <f t="shared" si="57"/>
        <v>Personal</v>
      </c>
      <c r="E363" s="26" t="str">
        <f t="shared" si="57"/>
        <v>Gemein-</v>
      </c>
      <c r="F363" s="26" t="str">
        <f t="shared" si="57"/>
        <v/>
      </c>
      <c r="G363" s="26" t="str">
        <f t="shared" si="57"/>
        <v/>
      </c>
      <c r="H363" s="26" t="str">
        <f t="shared" si="57"/>
        <v/>
      </c>
      <c r="I363" s="26" t="str">
        <f t="shared" si="57"/>
        <v/>
      </c>
      <c r="J363" s="26" t="str">
        <f t="shared" si="57"/>
        <v/>
      </c>
      <c r="K363" s="26" t="str">
        <f t="shared" si="57"/>
        <v/>
      </c>
      <c r="L363" s="26" t="str">
        <f t="shared" si="57"/>
        <v>externe</v>
      </c>
      <c r="N363" s="135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Z363" s="135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L363" s="135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X363" s="135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</row>
    <row r="364" spans="1:60" ht="12.75" hidden="1" customHeight="1" outlineLevel="2" x14ac:dyDescent="0.2">
      <c r="A364" s="246"/>
      <c r="B364" s="26" t="str">
        <f t="shared" si="57"/>
        <v>Gesamt</v>
      </c>
      <c r="C364" s="26" t="str">
        <f t="shared" si="57"/>
        <v/>
      </c>
      <c r="D364" s="26" t="str">
        <f t="shared" si="57"/>
        <v>Sp. 5x6</v>
      </c>
      <c r="E364" s="26" t="str">
        <f t="shared" si="57"/>
        <v>kosten</v>
      </c>
      <c r="F364" s="26" t="str">
        <f t="shared" si="57"/>
        <v/>
      </c>
      <c r="G364" s="26" t="str">
        <f t="shared" si="57"/>
        <v/>
      </c>
      <c r="H364" s="26" t="str">
        <f t="shared" si="57"/>
        <v/>
      </c>
      <c r="I364" s="26" t="str">
        <f t="shared" si="57"/>
        <v/>
      </c>
      <c r="J364" s="26" t="str">
        <f t="shared" si="57"/>
        <v/>
      </c>
      <c r="K364" s="26" t="str">
        <f t="shared" si="57"/>
        <v/>
      </c>
      <c r="L364" s="26" t="str">
        <f t="shared" si="57"/>
        <v>Studien-</v>
      </c>
      <c r="N364" s="135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Z364" s="135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L364" s="135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X364" s="135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</row>
    <row r="365" spans="1:60" ht="12.75" hidden="1" customHeight="1" outlineLevel="2" x14ac:dyDescent="0.2">
      <c r="A365" s="246"/>
      <c r="B365" s="26" t="str">
        <f t="shared" si="57"/>
        <v/>
      </c>
      <c r="C365" s="26" t="str">
        <f t="shared" si="57"/>
        <v/>
      </c>
      <c r="D365" s="26" t="str">
        <f t="shared" si="57"/>
        <v/>
      </c>
      <c r="E365" s="26" t="str">
        <f t="shared" si="57"/>
        <v/>
      </c>
      <c r="F365" s="26" t="str">
        <f t="shared" si="57"/>
        <v/>
      </c>
      <c r="G365" s="26" t="str">
        <f t="shared" si="57"/>
        <v/>
      </c>
      <c r="H365" s="26" t="str">
        <f t="shared" si="57"/>
        <v/>
      </c>
      <c r="I365" s="26" t="str">
        <f t="shared" si="57"/>
        <v/>
      </c>
      <c r="J365" s="26" t="str">
        <f t="shared" si="57"/>
        <v/>
      </c>
      <c r="K365" s="26" t="str">
        <f t="shared" si="57"/>
        <v/>
      </c>
      <c r="L365" s="26" t="str">
        <f t="shared" si="57"/>
        <v>kosten</v>
      </c>
      <c r="N365" s="135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Z365" s="135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L365" s="135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X365" s="135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</row>
    <row r="366" spans="1:60" ht="12.75" hidden="1" customHeight="1" outlineLevel="2" x14ac:dyDescent="0.2">
      <c r="A366" s="246"/>
      <c r="B366" s="26" t="str">
        <f t="shared" si="57"/>
        <v/>
      </c>
      <c r="C366" s="26" t="str">
        <f t="shared" si="57"/>
        <v/>
      </c>
      <c r="D366" s="26" t="str">
        <f t="shared" si="57"/>
        <v/>
      </c>
      <c r="E366" s="26" t="str">
        <f t="shared" si="57"/>
        <v/>
      </c>
      <c r="F366" s="26" t="str">
        <f t="shared" si="57"/>
        <v/>
      </c>
      <c r="G366" s="26" t="str">
        <f t="shared" si="57"/>
        <v/>
      </c>
      <c r="H366" s="26" t="str">
        <f t="shared" si="57"/>
        <v/>
      </c>
      <c r="I366" s="26" t="str">
        <f t="shared" si="57"/>
        <v/>
      </c>
      <c r="J366" s="26" t="str">
        <f t="shared" si="57"/>
        <v/>
      </c>
      <c r="K366" s="26" t="str">
        <f t="shared" si="57"/>
        <v/>
      </c>
      <c r="L366" s="26" t="str">
        <f t="shared" si="57"/>
        <v>(lt. Spalte 3)</v>
      </c>
      <c r="N366" s="135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Z366" s="135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L366" s="135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X366" s="135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</row>
    <row r="367" spans="1:60" ht="12.75" hidden="1" customHeight="1" outlineLevel="2" x14ac:dyDescent="0.2">
      <c r="A367" s="246"/>
      <c r="B367" s="26" t="str">
        <f t="shared" si="57"/>
        <v/>
      </c>
      <c r="C367" s="26" t="str">
        <f t="shared" si="57"/>
        <v/>
      </c>
      <c r="D367" s="26" t="str">
        <f t="shared" si="57"/>
        <v/>
      </c>
      <c r="E367" s="26" t="str">
        <f t="shared" si="57"/>
        <v/>
      </c>
      <c r="F367" s="26" t="str">
        <f t="shared" si="57"/>
        <v/>
      </c>
      <c r="G367" s="26" t="str">
        <f t="shared" si="57"/>
        <v/>
      </c>
      <c r="H367" s="26" t="str">
        <f t="shared" si="57"/>
        <v/>
      </c>
      <c r="I367" s="26" t="str">
        <f t="shared" si="57"/>
        <v/>
      </c>
      <c r="J367" s="26" t="str">
        <f t="shared" si="57"/>
        <v/>
      </c>
      <c r="K367" s="26" t="str">
        <f t="shared" si="57"/>
        <v/>
      </c>
      <c r="L367" s="26" t="str">
        <f t="shared" si="57"/>
        <v/>
      </c>
      <c r="N367" s="135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Z367" s="135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L367" s="135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X367" s="135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</row>
    <row r="368" spans="1:60" ht="12.75" hidden="1" customHeight="1" outlineLevel="2" x14ac:dyDescent="0.2">
      <c r="A368" s="247"/>
      <c r="B368" s="27" t="str">
        <f>B318</f>
        <v/>
      </c>
      <c r="C368" s="27" t="str">
        <f t="shared" si="57"/>
        <v>€</v>
      </c>
      <c r="D368" s="27" t="str">
        <f t="shared" si="57"/>
        <v>€</v>
      </c>
      <c r="E368" s="27" t="str">
        <f t="shared" si="57"/>
        <v>€</v>
      </c>
      <c r="F368" s="27" t="str">
        <f t="shared" si="57"/>
        <v>€</v>
      </c>
      <c r="G368" s="27" t="str">
        <f t="shared" si="57"/>
        <v>€</v>
      </c>
      <c r="H368" s="27" t="str">
        <f t="shared" si="57"/>
        <v>€</v>
      </c>
      <c r="I368" s="27" t="str">
        <f t="shared" si="57"/>
        <v>€</v>
      </c>
      <c r="J368" s="27" t="str">
        <f t="shared" si="57"/>
        <v>€</v>
      </c>
      <c r="K368" s="27" t="str">
        <f t="shared" si="57"/>
        <v>€</v>
      </c>
      <c r="L368" s="27" t="str">
        <f t="shared" si="57"/>
        <v>€</v>
      </c>
      <c r="N368" s="135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Z368" s="135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L368" s="135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X368" s="135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</row>
    <row r="369" spans="1:60" ht="12.75" hidden="1" customHeight="1" outlineLevel="2" collapsed="1" x14ac:dyDescent="0.2">
      <c r="A369" s="18" t="str">
        <f>A319</f>
        <v/>
      </c>
      <c r="B369" s="18">
        <f t="shared" ref="B369:L369" si="58">B319</f>
        <v>5</v>
      </c>
      <c r="C369" s="18" t="str">
        <f t="shared" si="58"/>
        <v/>
      </c>
      <c r="D369" s="18">
        <f t="shared" si="58"/>
        <v>7</v>
      </c>
      <c r="E369" s="18" t="str">
        <f t="shared" si="58"/>
        <v/>
      </c>
      <c r="F369" s="18" t="str">
        <f t="shared" si="58"/>
        <v/>
      </c>
      <c r="G369" s="18" t="str">
        <f t="shared" si="58"/>
        <v/>
      </c>
      <c r="H369" s="18" t="str">
        <f t="shared" si="58"/>
        <v/>
      </c>
      <c r="I369" s="18" t="str">
        <f t="shared" si="58"/>
        <v/>
      </c>
      <c r="J369" s="18" t="str">
        <f t="shared" si="58"/>
        <v/>
      </c>
      <c r="K369" s="18" t="str">
        <f t="shared" si="58"/>
        <v/>
      </c>
      <c r="L369" s="18">
        <f t="shared" si="58"/>
        <v>8</v>
      </c>
      <c r="N369" s="135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Z369" s="135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L369" s="135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X369" s="135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</row>
    <row r="370" spans="1:60" ht="12.75" hidden="1" customHeight="1" outlineLevel="3" x14ac:dyDescent="0.2">
      <c r="A370" s="78" t="str">
        <f>'Anlage 4'!D370</f>
        <v>O</v>
      </c>
      <c r="B370" s="38">
        <f>IF($A370=$D$5,'Anlage 4'!H370,0)</f>
        <v>0</v>
      </c>
      <c r="C370" s="38">
        <f>IF($A370=$D$5,'Anlage 4'!K370,0)</f>
        <v>0</v>
      </c>
      <c r="D370" s="38">
        <f>IF($A370=$D$5,'Anlage 4'!L370,0)</f>
        <v>0</v>
      </c>
      <c r="E370" s="38">
        <f>IF($A370=$D$5,'Anlage 4'!M370,0)</f>
        <v>0</v>
      </c>
      <c r="F370" s="38">
        <f>IF($A370=$D$5,'Anlage 4'!N370,0)</f>
        <v>0</v>
      </c>
      <c r="G370" s="38">
        <f>IF($A370=$D$5,'Anlage 4'!O370,0)</f>
        <v>0</v>
      </c>
      <c r="H370" s="38">
        <f>IF($A370=$D$5,'Anlage 4'!P370,0)</f>
        <v>0</v>
      </c>
      <c r="I370" s="38">
        <f>IF($A370=$D$5,'Anlage 4'!Q370,0)</f>
        <v>0</v>
      </c>
      <c r="J370" s="38">
        <f>IF($A370=$D$5,'Anlage 4'!R370,0)</f>
        <v>0</v>
      </c>
      <c r="K370" s="38">
        <f>IF($A370=$D$5,'Anlage 4'!S370,0)</f>
        <v>0</v>
      </c>
      <c r="L370" s="38">
        <f>IF($A370=$D$5,'Anlage 4'!T370,0)</f>
        <v>0</v>
      </c>
      <c r="N370" s="135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Z370" s="135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L370" s="135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X370" s="135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</row>
    <row r="371" spans="1:60" ht="12.75" hidden="1" customHeight="1" outlineLevel="3" x14ac:dyDescent="0.2">
      <c r="A371" s="79" t="str">
        <f>'Anlage 4'!D371</f>
        <v>O</v>
      </c>
      <c r="B371" s="38" t="str">
        <f>IF($A371=$D$5,IF('Anlage 4'!E371="Übertrag",'Anlage 4'!E371,'Anlage 4'!H371),0)</f>
        <v>Übertrag</v>
      </c>
      <c r="C371" s="38">
        <f>IF($A371=$D$5,IF($B371="Übertrag",0,'Anlage 4'!K371),0)</f>
        <v>0</v>
      </c>
      <c r="D371" s="38">
        <f>IF($A371=$D$5,IF($B371="Übertrag",0,'Anlage 4'!L371),0)</f>
        <v>0</v>
      </c>
      <c r="E371" s="38">
        <f>IF($A371=$D$5,IF($B371="Übertrag",0,'Anlage 4'!M371),0)</f>
        <v>0</v>
      </c>
      <c r="F371" s="38">
        <f>IF($A371=$D$5,IF($B371="Übertrag",0,'Anlage 4'!N371),0)</f>
        <v>0</v>
      </c>
      <c r="G371" s="38">
        <f>IF($A371=$D$5,IF($B371="Übertrag",0,'Anlage 4'!O371),0)</f>
        <v>0</v>
      </c>
      <c r="H371" s="38">
        <f>IF($A371=$D$5,IF($B371="Übertrag",0,'Anlage 4'!P371),0)</f>
        <v>0</v>
      </c>
      <c r="I371" s="38">
        <f>IF($A371=$D$5,IF($B371="Übertrag",0,'Anlage 4'!Q371),0)</f>
        <v>0</v>
      </c>
      <c r="J371" s="38">
        <f>IF($A371=$D$5,IF($B371="Übertrag",0,'Anlage 4'!R371),0)</f>
        <v>0</v>
      </c>
      <c r="K371" s="38">
        <f>IF($A371=$D$5,IF($B371="Übertrag",0,'Anlage 4'!S371),0)</f>
        <v>0</v>
      </c>
      <c r="L371" s="38">
        <f>IF($A371=$D$5,IF($B371="Übertrag",0,'Anlage 4'!T371),0)</f>
        <v>0</v>
      </c>
      <c r="N371" s="135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Z371" s="135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L371" s="135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X371" s="135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</row>
    <row r="372" spans="1:60" ht="12.75" hidden="1" customHeight="1" outlineLevel="3" x14ac:dyDescent="0.2">
      <c r="A372" s="79" t="str">
        <f>'Anlage 4'!D372</f>
        <v>O</v>
      </c>
      <c r="B372" s="38">
        <f>IF($A372=$D$5,'Anlage 4'!H372,0)</f>
        <v>0</v>
      </c>
      <c r="C372" s="38">
        <f>IF($A372=$D$5,'Anlage 4'!K372,0)</f>
        <v>0</v>
      </c>
      <c r="D372" s="38">
        <f>IF($A372=$D$5,'Anlage 4'!L372,0)</f>
        <v>0</v>
      </c>
      <c r="E372" s="38">
        <f>IF($A372=$D$5,'Anlage 4'!M372,0)</f>
        <v>0</v>
      </c>
      <c r="F372" s="38">
        <f>IF($A372=$D$5,'Anlage 4'!N372,0)</f>
        <v>0</v>
      </c>
      <c r="G372" s="38">
        <f>IF($A372=$D$5,'Anlage 4'!O372,0)</f>
        <v>0</v>
      </c>
      <c r="H372" s="38">
        <f>IF($A372=$D$5,'Anlage 4'!P372,0)</f>
        <v>0</v>
      </c>
      <c r="I372" s="38">
        <f>IF($A372=$D$5,'Anlage 4'!Q372,0)</f>
        <v>0</v>
      </c>
      <c r="J372" s="38">
        <f>IF($A372=$D$5,'Anlage 4'!R372,0)</f>
        <v>0</v>
      </c>
      <c r="K372" s="38">
        <f>IF($A372=$D$5,'Anlage 4'!S372,0)</f>
        <v>0</v>
      </c>
      <c r="L372" s="38">
        <f>IF($A372=$D$5,'Anlage 4'!T372,0)</f>
        <v>0</v>
      </c>
      <c r="N372" s="135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Z372" s="135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L372" s="135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X372" s="135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</row>
    <row r="373" spans="1:60" ht="12.75" hidden="1" customHeight="1" outlineLevel="3" x14ac:dyDescent="0.2">
      <c r="A373" s="79" t="str">
        <f>'Anlage 4'!D373</f>
        <v>O</v>
      </c>
      <c r="B373" s="38">
        <f>IF($A373=$D$5,'Anlage 4'!H373,0)</f>
        <v>0</v>
      </c>
      <c r="C373" s="38">
        <f>IF($A373=$D$5,'Anlage 4'!K373,0)</f>
        <v>0</v>
      </c>
      <c r="D373" s="38">
        <f>IF($A373=$D$5,'Anlage 4'!L373,0)</f>
        <v>0</v>
      </c>
      <c r="E373" s="38">
        <f>IF($A373=$D$5,'Anlage 4'!M373,0)</f>
        <v>0</v>
      </c>
      <c r="F373" s="38">
        <f>IF($A373=$D$5,'Anlage 4'!N373,0)</f>
        <v>0</v>
      </c>
      <c r="G373" s="38">
        <f>IF($A373=$D$5,'Anlage 4'!O373,0)</f>
        <v>0</v>
      </c>
      <c r="H373" s="38">
        <f>IF($A373=$D$5,'Anlage 4'!P373,0)</f>
        <v>0</v>
      </c>
      <c r="I373" s="38">
        <f>IF($A373=$D$5,'Anlage 4'!Q373,0)</f>
        <v>0</v>
      </c>
      <c r="J373" s="38">
        <f>IF($A373=$D$5,'Anlage 4'!R373,0)</f>
        <v>0</v>
      </c>
      <c r="K373" s="38">
        <f>IF($A373=$D$5,'Anlage 4'!S373,0)</f>
        <v>0</v>
      </c>
      <c r="L373" s="38">
        <f>IF($A373=$D$5,'Anlage 4'!T373,0)</f>
        <v>0</v>
      </c>
      <c r="N373" s="135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Z373" s="135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L373" s="135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X373" s="135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</row>
    <row r="374" spans="1:60" ht="12.75" hidden="1" customHeight="1" outlineLevel="3" x14ac:dyDescent="0.2">
      <c r="A374" s="79" t="str">
        <f>'Anlage 4'!D374</f>
        <v>O</v>
      </c>
      <c r="B374" s="38">
        <f>IF($A374=$D$5,'Anlage 4'!H374,0)</f>
        <v>0</v>
      </c>
      <c r="C374" s="38">
        <f>IF($A374=$D$5,'Anlage 4'!K374,0)</f>
        <v>0</v>
      </c>
      <c r="D374" s="38">
        <f>IF($A374=$D$5,'Anlage 4'!L374,0)</f>
        <v>0</v>
      </c>
      <c r="E374" s="38">
        <f>IF($A374=$D$5,'Anlage 4'!M374,0)</f>
        <v>0</v>
      </c>
      <c r="F374" s="38">
        <f>IF($A374=$D$5,'Anlage 4'!N374,0)</f>
        <v>0</v>
      </c>
      <c r="G374" s="38">
        <f>IF($A374=$D$5,'Anlage 4'!O374,0)</f>
        <v>0</v>
      </c>
      <c r="H374" s="38">
        <f>IF($A374=$D$5,'Anlage 4'!P374,0)</f>
        <v>0</v>
      </c>
      <c r="I374" s="38">
        <f>IF($A374=$D$5,'Anlage 4'!Q374,0)</f>
        <v>0</v>
      </c>
      <c r="J374" s="38">
        <f>IF($A374=$D$5,'Anlage 4'!R374,0)</f>
        <v>0</v>
      </c>
      <c r="K374" s="38">
        <f>IF($A374=$D$5,'Anlage 4'!S374,0)</f>
        <v>0</v>
      </c>
      <c r="L374" s="38">
        <f>IF($A374=$D$5,'Anlage 4'!T374,0)</f>
        <v>0</v>
      </c>
      <c r="N374" s="135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Z374" s="135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L374" s="135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X374" s="135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</row>
    <row r="375" spans="1:60" ht="12.75" hidden="1" customHeight="1" outlineLevel="3" x14ac:dyDescent="0.2">
      <c r="A375" s="79" t="str">
        <f>'Anlage 4'!D375</f>
        <v>O</v>
      </c>
      <c r="B375" s="38">
        <f>IF($A375=$D$5,'Anlage 4'!H375,0)</f>
        <v>0</v>
      </c>
      <c r="C375" s="38">
        <f>IF($A375=$D$5,'Anlage 4'!K375,0)</f>
        <v>0</v>
      </c>
      <c r="D375" s="38">
        <f>IF($A375=$D$5,'Anlage 4'!L375,0)</f>
        <v>0</v>
      </c>
      <c r="E375" s="38">
        <f>IF($A375=$D$5,'Anlage 4'!M375,0)</f>
        <v>0</v>
      </c>
      <c r="F375" s="38">
        <f>IF($A375=$D$5,'Anlage 4'!N375,0)</f>
        <v>0</v>
      </c>
      <c r="G375" s="38">
        <f>IF($A375=$D$5,'Anlage 4'!O375,0)</f>
        <v>0</v>
      </c>
      <c r="H375" s="38">
        <f>IF($A375=$D$5,'Anlage 4'!P375,0)</f>
        <v>0</v>
      </c>
      <c r="I375" s="38">
        <f>IF($A375=$D$5,'Anlage 4'!Q375,0)</f>
        <v>0</v>
      </c>
      <c r="J375" s="38">
        <f>IF($A375=$D$5,'Anlage 4'!R375,0)</f>
        <v>0</v>
      </c>
      <c r="K375" s="38">
        <f>IF($A375=$D$5,'Anlage 4'!S375,0)</f>
        <v>0</v>
      </c>
      <c r="L375" s="38">
        <f>IF($A375=$D$5,'Anlage 4'!T375,0)</f>
        <v>0</v>
      </c>
      <c r="N375" s="135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Z375" s="135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L375" s="135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X375" s="135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</row>
    <row r="376" spans="1:60" ht="12.75" hidden="1" customHeight="1" outlineLevel="3" x14ac:dyDescent="0.2">
      <c r="A376" s="79" t="str">
        <f>'Anlage 4'!D376</f>
        <v>O</v>
      </c>
      <c r="B376" s="38">
        <f>IF($A376=$D$5,'Anlage 4'!H376,0)</f>
        <v>0</v>
      </c>
      <c r="C376" s="38">
        <f>IF($A376=$D$5,'Anlage 4'!K376,0)</f>
        <v>0</v>
      </c>
      <c r="D376" s="38">
        <f>IF($A376=$D$5,'Anlage 4'!L376,0)</f>
        <v>0</v>
      </c>
      <c r="E376" s="38">
        <f>IF($A376=$D$5,'Anlage 4'!M376,0)</f>
        <v>0</v>
      </c>
      <c r="F376" s="38">
        <f>IF($A376=$D$5,'Anlage 4'!N376,0)</f>
        <v>0</v>
      </c>
      <c r="G376" s="38">
        <f>IF($A376=$D$5,'Anlage 4'!O376,0)</f>
        <v>0</v>
      </c>
      <c r="H376" s="38">
        <f>IF($A376=$D$5,'Anlage 4'!P376,0)</f>
        <v>0</v>
      </c>
      <c r="I376" s="38">
        <f>IF($A376=$D$5,'Anlage 4'!Q376,0)</f>
        <v>0</v>
      </c>
      <c r="J376" s="38">
        <f>IF($A376=$D$5,'Anlage 4'!R376,0)</f>
        <v>0</v>
      </c>
      <c r="K376" s="38">
        <f>IF($A376=$D$5,'Anlage 4'!S376,0)</f>
        <v>0</v>
      </c>
      <c r="L376" s="38">
        <f>IF($A376=$D$5,'Anlage 4'!T376,0)</f>
        <v>0</v>
      </c>
      <c r="N376" s="135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Z376" s="135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L376" s="135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X376" s="135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</row>
    <row r="377" spans="1:60" ht="12.75" hidden="1" customHeight="1" outlineLevel="3" x14ac:dyDescent="0.2">
      <c r="A377" s="79" t="str">
        <f>'Anlage 4'!D377</f>
        <v>O</v>
      </c>
      <c r="B377" s="38">
        <f>IF($A377=$D$5,'Anlage 4'!H377,0)</f>
        <v>0</v>
      </c>
      <c r="C377" s="38">
        <f>IF($A377=$D$5,'Anlage 4'!K377,0)</f>
        <v>0</v>
      </c>
      <c r="D377" s="38">
        <f>IF($A377=$D$5,'Anlage 4'!L377,0)</f>
        <v>0</v>
      </c>
      <c r="E377" s="38">
        <f>IF($A377=$D$5,'Anlage 4'!M377,0)</f>
        <v>0</v>
      </c>
      <c r="F377" s="38">
        <f>IF($A377=$D$5,'Anlage 4'!N377,0)</f>
        <v>0</v>
      </c>
      <c r="G377" s="38">
        <f>IF($A377=$D$5,'Anlage 4'!O377,0)</f>
        <v>0</v>
      </c>
      <c r="H377" s="38">
        <f>IF($A377=$D$5,'Anlage 4'!P377,0)</f>
        <v>0</v>
      </c>
      <c r="I377" s="38">
        <f>IF($A377=$D$5,'Anlage 4'!Q377,0)</f>
        <v>0</v>
      </c>
      <c r="J377" s="38">
        <f>IF($A377=$D$5,'Anlage 4'!R377,0)</f>
        <v>0</v>
      </c>
      <c r="K377" s="38">
        <f>IF($A377=$D$5,'Anlage 4'!S377,0)</f>
        <v>0</v>
      </c>
      <c r="L377" s="38">
        <f>IF($A377=$D$5,'Anlage 4'!T377,0)</f>
        <v>0</v>
      </c>
      <c r="N377" s="135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Z377" s="135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L377" s="135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X377" s="135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</row>
    <row r="378" spans="1:60" ht="12.75" hidden="1" customHeight="1" outlineLevel="3" x14ac:dyDescent="0.2">
      <c r="A378" s="79" t="str">
        <f>'Anlage 4'!D378</f>
        <v>O</v>
      </c>
      <c r="B378" s="38">
        <f>IF($A378=$D$5,'Anlage 4'!H378,0)</f>
        <v>0</v>
      </c>
      <c r="C378" s="38">
        <f>IF($A378=$D$5,'Anlage 4'!K378,0)</f>
        <v>0</v>
      </c>
      <c r="D378" s="38">
        <f>IF($A378=$D$5,'Anlage 4'!L378,0)</f>
        <v>0</v>
      </c>
      <c r="E378" s="38">
        <f>IF($A378=$D$5,'Anlage 4'!M378,0)</f>
        <v>0</v>
      </c>
      <c r="F378" s="38">
        <f>IF($A378=$D$5,'Anlage 4'!N378,0)</f>
        <v>0</v>
      </c>
      <c r="G378" s="38">
        <f>IF($A378=$D$5,'Anlage 4'!O378,0)</f>
        <v>0</v>
      </c>
      <c r="H378" s="38">
        <f>IF($A378=$D$5,'Anlage 4'!P378,0)</f>
        <v>0</v>
      </c>
      <c r="I378" s="38">
        <f>IF($A378=$D$5,'Anlage 4'!Q378,0)</f>
        <v>0</v>
      </c>
      <c r="J378" s="38">
        <f>IF($A378=$D$5,'Anlage 4'!R378,0)</f>
        <v>0</v>
      </c>
      <c r="K378" s="38">
        <f>IF($A378=$D$5,'Anlage 4'!S378,0)</f>
        <v>0</v>
      </c>
      <c r="L378" s="38">
        <f>IF($A378=$D$5,'Anlage 4'!T378,0)</f>
        <v>0</v>
      </c>
      <c r="N378" s="135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Z378" s="135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L378" s="135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X378" s="135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</row>
    <row r="379" spans="1:60" ht="12.75" hidden="1" customHeight="1" outlineLevel="3" x14ac:dyDescent="0.2">
      <c r="A379" s="79" t="str">
        <f>'Anlage 4'!D379</f>
        <v>O</v>
      </c>
      <c r="B379" s="38">
        <f>IF($A379=$D$5,'Anlage 4'!H379,0)</f>
        <v>0</v>
      </c>
      <c r="C379" s="38">
        <f>IF($A379=$D$5,'Anlage 4'!K379,0)</f>
        <v>0</v>
      </c>
      <c r="D379" s="38">
        <f>IF($A379=$D$5,'Anlage 4'!L379,0)</f>
        <v>0</v>
      </c>
      <c r="E379" s="38">
        <f>IF($A379=$D$5,'Anlage 4'!M379,0)</f>
        <v>0</v>
      </c>
      <c r="F379" s="38">
        <f>IF($A379=$D$5,'Anlage 4'!N379,0)</f>
        <v>0</v>
      </c>
      <c r="G379" s="38">
        <f>IF($A379=$D$5,'Anlage 4'!O379,0)</f>
        <v>0</v>
      </c>
      <c r="H379" s="38">
        <f>IF($A379=$D$5,'Anlage 4'!P379,0)</f>
        <v>0</v>
      </c>
      <c r="I379" s="38">
        <f>IF($A379=$D$5,'Anlage 4'!Q379,0)</f>
        <v>0</v>
      </c>
      <c r="J379" s="38">
        <f>IF($A379=$D$5,'Anlage 4'!R379,0)</f>
        <v>0</v>
      </c>
      <c r="K379" s="38">
        <f>IF($A379=$D$5,'Anlage 4'!S379,0)</f>
        <v>0</v>
      </c>
      <c r="L379" s="38">
        <f>IF($A379=$D$5,'Anlage 4'!T379,0)</f>
        <v>0</v>
      </c>
      <c r="N379" s="135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Z379" s="135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L379" s="135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X379" s="135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</row>
    <row r="380" spans="1:60" ht="12.75" hidden="1" customHeight="1" outlineLevel="3" x14ac:dyDescent="0.2">
      <c r="A380" s="79" t="str">
        <f>'Anlage 4'!D380</f>
        <v>O</v>
      </c>
      <c r="B380" s="38">
        <f>IF($A380=$D$5,'Anlage 4'!H380,0)</f>
        <v>0</v>
      </c>
      <c r="C380" s="38">
        <f>IF($A380=$D$5,'Anlage 4'!K380,0)</f>
        <v>0</v>
      </c>
      <c r="D380" s="38">
        <f>IF($A380=$D$5,'Anlage 4'!L380,0)</f>
        <v>0</v>
      </c>
      <c r="E380" s="38">
        <f>IF($A380=$D$5,'Anlage 4'!M380,0)</f>
        <v>0</v>
      </c>
      <c r="F380" s="38">
        <f>IF($A380=$D$5,'Anlage 4'!N380,0)</f>
        <v>0</v>
      </c>
      <c r="G380" s="38">
        <f>IF($A380=$D$5,'Anlage 4'!O380,0)</f>
        <v>0</v>
      </c>
      <c r="H380" s="38">
        <f>IF($A380=$D$5,'Anlage 4'!P380,0)</f>
        <v>0</v>
      </c>
      <c r="I380" s="38">
        <f>IF($A380=$D$5,'Anlage 4'!Q380,0)</f>
        <v>0</v>
      </c>
      <c r="J380" s="38">
        <f>IF($A380=$D$5,'Anlage 4'!R380,0)</f>
        <v>0</v>
      </c>
      <c r="K380" s="38">
        <f>IF($A380=$D$5,'Anlage 4'!S380,0)</f>
        <v>0</v>
      </c>
      <c r="L380" s="38">
        <f>IF($A380=$D$5,'Anlage 4'!T380,0)</f>
        <v>0</v>
      </c>
      <c r="N380" s="135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Z380" s="135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L380" s="135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X380" s="135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</row>
    <row r="381" spans="1:60" ht="12.75" hidden="1" customHeight="1" outlineLevel="3" x14ac:dyDescent="0.2">
      <c r="A381" s="79" t="str">
        <f>'Anlage 4'!D381</f>
        <v>O</v>
      </c>
      <c r="B381" s="38">
        <f>IF($A381=$D$5,'Anlage 4'!H381,0)</f>
        <v>0</v>
      </c>
      <c r="C381" s="38">
        <f>IF($A381=$D$5,'Anlage 4'!K381,0)</f>
        <v>0</v>
      </c>
      <c r="D381" s="38">
        <f>IF($A381=$D$5,'Anlage 4'!L381,0)</f>
        <v>0</v>
      </c>
      <c r="E381" s="38">
        <f>IF($A381=$D$5,'Anlage 4'!M381,0)</f>
        <v>0</v>
      </c>
      <c r="F381" s="38">
        <f>IF($A381=$D$5,'Anlage 4'!N381,0)</f>
        <v>0</v>
      </c>
      <c r="G381" s="38">
        <f>IF($A381=$D$5,'Anlage 4'!O381,0)</f>
        <v>0</v>
      </c>
      <c r="H381" s="38">
        <f>IF($A381=$D$5,'Anlage 4'!P381,0)</f>
        <v>0</v>
      </c>
      <c r="I381" s="38">
        <f>IF($A381=$D$5,'Anlage 4'!Q381,0)</f>
        <v>0</v>
      </c>
      <c r="J381" s="38">
        <f>IF($A381=$D$5,'Anlage 4'!R381,0)</f>
        <v>0</v>
      </c>
      <c r="K381" s="38">
        <f>IF($A381=$D$5,'Anlage 4'!S381,0)</f>
        <v>0</v>
      </c>
      <c r="L381" s="38">
        <f>IF($A381=$D$5,'Anlage 4'!T381,0)</f>
        <v>0</v>
      </c>
      <c r="N381" s="135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Z381" s="135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L381" s="135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X381" s="135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</row>
    <row r="382" spans="1:60" ht="12.75" hidden="1" customHeight="1" outlineLevel="3" x14ac:dyDescent="0.2">
      <c r="A382" s="79" t="str">
        <f>'Anlage 4'!D382</f>
        <v>O</v>
      </c>
      <c r="B382" s="38">
        <f>IF($A382=$D$5,'Anlage 4'!H382,0)</f>
        <v>0</v>
      </c>
      <c r="C382" s="38">
        <f>IF($A382=$D$5,'Anlage 4'!K382,0)</f>
        <v>0</v>
      </c>
      <c r="D382" s="38">
        <f>IF($A382=$D$5,'Anlage 4'!L382,0)</f>
        <v>0</v>
      </c>
      <c r="E382" s="38">
        <f>IF($A382=$D$5,'Anlage 4'!M382,0)</f>
        <v>0</v>
      </c>
      <c r="F382" s="38">
        <f>IF($A382=$D$5,'Anlage 4'!N382,0)</f>
        <v>0</v>
      </c>
      <c r="G382" s="38">
        <f>IF($A382=$D$5,'Anlage 4'!O382,0)</f>
        <v>0</v>
      </c>
      <c r="H382" s="38">
        <f>IF($A382=$D$5,'Anlage 4'!P382,0)</f>
        <v>0</v>
      </c>
      <c r="I382" s="38">
        <f>IF($A382=$D$5,'Anlage 4'!Q382,0)</f>
        <v>0</v>
      </c>
      <c r="J382" s="38">
        <f>IF($A382=$D$5,'Anlage 4'!R382,0)</f>
        <v>0</v>
      </c>
      <c r="K382" s="38">
        <f>IF($A382=$D$5,'Anlage 4'!S382,0)</f>
        <v>0</v>
      </c>
      <c r="L382" s="38">
        <f>IF($A382=$D$5,'Anlage 4'!T382,0)</f>
        <v>0</v>
      </c>
      <c r="N382" s="135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Z382" s="135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L382" s="135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X382" s="135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</row>
    <row r="383" spans="1:60" ht="12.75" hidden="1" customHeight="1" outlineLevel="3" x14ac:dyDescent="0.2">
      <c r="A383" s="79" t="str">
        <f>'Anlage 4'!D383</f>
        <v>O</v>
      </c>
      <c r="B383" s="38">
        <f>IF($A383=$D$5,'Anlage 4'!H383,0)</f>
        <v>0</v>
      </c>
      <c r="C383" s="38">
        <f>IF($A383=$D$5,'Anlage 4'!K383,0)</f>
        <v>0</v>
      </c>
      <c r="D383" s="38">
        <f>IF($A383=$D$5,'Anlage 4'!L383,0)</f>
        <v>0</v>
      </c>
      <c r="E383" s="38">
        <f>IF($A383=$D$5,'Anlage 4'!M383,0)</f>
        <v>0</v>
      </c>
      <c r="F383" s="38">
        <f>IF($A383=$D$5,'Anlage 4'!N383,0)</f>
        <v>0</v>
      </c>
      <c r="G383" s="38">
        <f>IF($A383=$D$5,'Anlage 4'!O383,0)</f>
        <v>0</v>
      </c>
      <c r="H383" s="38">
        <f>IF($A383=$D$5,'Anlage 4'!P383,0)</f>
        <v>0</v>
      </c>
      <c r="I383" s="38">
        <f>IF($A383=$D$5,'Anlage 4'!Q383,0)</f>
        <v>0</v>
      </c>
      <c r="J383" s="38">
        <f>IF($A383=$D$5,'Anlage 4'!R383,0)</f>
        <v>0</v>
      </c>
      <c r="K383" s="38">
        <f>IF($A383=$D$5,'Anlage 4'!S383,0)</f>
        <v>0</v>
      </c>
      <c r="L383" s="38">
        <f>IF($A383=$D$5,'Anlage 4'!T383,0)</f>
        <v>0</v>
      </c>
      <c r="N383" s="135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Z383" s="135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L383" s="135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X383" s="135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</row>
    <row r="384" spans="1:60" ht="12.75" hidden="1" customHeight="1" outlineLevel="3" x14ac:dyDescent="0.2">
      <c r="A384" s="79" t="str">
        <f>'Anlage 4'!D384</f>
        <v>O</v>
      </c>
      <c r="B384" s="38">
        <f>IF($A384=$D$5,'Anlage 4'!H384,0)</f>
        <v>0</v>
      </c>
      <c r="C384" s="38">
        <f>IF($A384=$D$5,'Anlage 4'!K384,0)</f>
        <v>0</v>
      </c>
      <c r="D384" s="38">
        <f>IF($A384=$D$5,'Anlage 4'!L384,0)</f>
        <v>0</v>
      </c>
      <c r="E384" s="38">
        <f>IF($A384=$D$5,'Anlage 4'!M384,0)</f>
        <v>0</v>
      </c>
      <c r="F384" s="38">
        <f>IF($A384=$D$5,'Anlage 4'!N384,0)</f>
        <v>0</v>
      </c>
      <c r="G384" s="38">
        <f>IF($A384=$D$5,'Anlage 4'!O384,0)</f>
        <v>0</v>
      </c>
      <c r="H384" s="38">
        <f>IF($A384=$D$5,'Anlage 4'!P384,0)</f>
        <v>0</v>
      </c>
      <c r="I384" s="38">
        <f>IF($A384=$D$5,'Anlage 4'!Q384,0)</f>
        <v>0</v>
      </c>
      <c r="J384" s="38">
        <f>IF($A384=$D$5,'Anlage 4'!R384,0)</f>
        <v>0</v>
      </c>
      <c r="K384" s="38">
        <f>IF($A384=$D$5,'Anlage 4'!S384,0)</f>
        <v>0</v>
      </c>
      <c r="L384" s="38">
        <f>IF($A384=$D$5,'Anlage 4'!T384,0)</f>
        <v>0</v>
      </c>
      <c r="N384" s="135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Z384" s="135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L384" s="135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X384" s="135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</row>
    <row r="385" spans="1:60" ht="12.75" hidden="1" customHeight="1" outlineLevel="3" x14ac:dyDescent="0.2">
      <c r="A385" s="79" t="str">
        <f>'Anlage 4'!D385</f>
        <v>O</v>
      </c>
      <c r="B385" s="38">
        <f>IF($A385=$D$5,'Anlage 4'!H385,0)</f>
        <v>0</v>
      </c>
      <c r="C385" s="38">
        <f>IF($A385=$D$5,'Anlage 4'!K385,0)</f>
        <v>0</v>
      </c>
      <c r="D385" s="38">
        <f>IF($A385=$D$5,'Anlage 4'!L385,0)</f>
        <v>0</v>
      </c>
      <c r="E385" s="38">
        <f>IF($A385=$D$5,'Anlage 4'!M385,0)</f>
        <v>0</v>
      </c>
      <c r="F385" s="38">
        <f>IF($A385=$D$5,'Anlage 4'!N385,0)</f>
        <v>0</v>
      </c>
      <c r="G385" s="38">
        <f>IF($A385=$D$5,'Anlage 4'!O385,0)</f>
        <v>0</v>
      </c>
      <c r="H385" s="38">
        <f>IF($A385=$D$5,'Anlage 4'!P385,0)</f>
        <v>0</v>
      </c>
      <c r="I385" s="38">
        <f>IF($A385=$D$5,'Anlage 4'!Q385,0)</f>
        <v>0</v>
      </c>
      <c r="J385" s="38">
        <f>IF($A385=$D$5,'Anlage 4'!R385,0)</f>
        <v>0</v>
      </c>
      <c r="K385" s="38">
        <f>IF($A385=$D$5,'Anlage 4'!S385,0)</f>
        <v>0</v>
      </c>
      <c r="L385" s="38">
        <f>IF($A385=$D$5,'Anlage 4'!T385,0)</f>
        <v>0</v>
      </c>
      <c r="N385" s="135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Z385" s="135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L385" s="135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X385" s="135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</row>
    <row r="386" spans="1:60" ht="12.75" hidden="1" customHeight="1" outlineLevel="3" x14ac:dyDescent="0.2">
      <c r="A386" s="79" t="str">
        <f>'Anlage 4'!D386</f>
        <v>O</v>
      </c>
      <c r="B386" s="38">
        <f>IF($A386=$D$5,'Anlage 4'!H386,0)</f>
        <v>0</v>
      </c>
      <c r="C386" s="38">
        <f>IF($A386=$D$5,'Anlage 4'!K386,0)</f>
        <v>0</v>
      </c>
      <c r="D386" s="38">
        <f>IF($A386=$D$5,'Anlage 4'!L386,0)</f>
        <v>0</v>
      </c>
      <c r="E386" s="38">
        <f>IF($A386=$D$5,'Anlage 4'!M386,0)</f>
        <v>0</v>
      </c>
      <c r="F386" s="38">
        <f>IF($A386=$D$5,'Anlage 4'!N386,0)</f>
        <v>0</v>
      </c>
      <c r="G386" s="38">
        <f>IF($A386=$D$5,'Anlage 4'!O386,0)</f>
        <v>0</v>
      </c>
      <c r="H386" s="38">
        <f>IF($A386=$D$5,'Anlage 4'!P386,0)</f>
        <v>0</v>
      </c>
      <c r="I386" s="38">
        <f>IF($A386=$D$5,'Anlage 4'!Q386,0)</f>
        <v>0</v>
      </c>
      <c r="J386" s="38">
        <f>IF($A386=$D$5,'Anlage 4'!R386,0)</f>
        <v>0</v>
      </c>
      <c r="K386" s="38">
        <f>IF($A386=$D$5,'Anlage 4'!S386,0)</f>
        <v>0</v>
      </c>
      <c r="L386" s="38">
        <f>IF($A386=$D$5,'Anlage 4'!T386,0)</f>
        <v>0</v>
      </c>
      <c r="N386" s="135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Z386" s="135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L386" s="135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X386" s="135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</row>
    <row r="387" spans="1:60" ht="12.75" hidden="1" customHeight="1" outlineLevel="3" x14ac:dyDescent="0.2">
      <c r="A387" s="79" t="str">
        <f>'Anlage 4'!D387</f>
        <v>O</v>
      </c>
      <c r="B387" s="38">
        <f>IF($A387=$D$5,'Anlage 4'!H387,0)</f>
        <v>0</v>
      </c>
      <c r="C387" s="38">
        <f>IF($A387=$D$5,'Anlage 4'!K387,0)</f>
        <v>0</v>
      </c>
      <c r="D387" s="38">
        <f>IF($A387=$D$5,'Anlage 4'!L387,0)</f>
        <v>0</v>
      </c>
      <c r="E387" s="38">
        <f>IF($A387=$D$5,'Anlage 4'!M387,0)</f>
        <v>0</v>
      </c>
      <c r="F387" s="38">
        <f>IF($A387=$D$5,'Anlage 4'!N387,0)</f>
        <v>0</v>
      </c>
      <c r="G387" s="38">
        <f>IF($A387=$D$5,'Anlage 4'!O387,0)</f>
        <v>0</v>
      </c>
      <c r="H387" s="38">
        <f>IF($A387=$D$5,'Anlage 4'!P387,0)</f>
        <v>0</v>
      </c>
      <c r="I387" s="38">
        <f>IF($A387=$D$5,'Anlage 4'!Q387,0)</f>
        <v>0</v>
      </c>
      <c r="J387" s="38">
        <f>IF($A387=$D$5,'Anlage 4'!R387,0)</f>
        <v>0</v>
      </c>
      <c r="K387" s="38">
        <f>IF($A387=$D$5,'Anlage 4'!S387,0)</f>
        <v>0</v>
      </c>
      <c r="L387" s="38">
        <f>IF($A387=$D$5,'Anlage 4'!T387,0)</f>
        <v>0</v>
      </c>
      <c r="N387" s="135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Z387" s="135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L387" s="135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X387" s="135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</row>
    <row r="388" spans="1:60" ht="12.75" hidden="1" customHeight="1" outlineLevel="3" x14ac:dyDescent="0.2">
      <c r="A388" s="79" t="str">
        <f>'Anlage 4'!D388</f>
        <v>O</v>
      </c>
      <c r="B388" s="38">
        <f>IF($A388=$D$5,'Anlage 4'!H388,0)</f>
        <v>0</v>
      </c>
      <c r="C388" s="38">
        <f>IF($A388=$D$5,'Anlage 4'!K388,0)</f>
        <v>0</v>
      </c>
      <c r="D388" s="38">
        <f>IF($A388=$D$5,'Anlage 4'!L388,0)</f>
        <v>0</v>
      </c>
      <c r="E388" s="38">
        <f>IF($A388=$D$5,'Anlage 4'!M388,0)</f>
        <v>0</v>
      </c>
      <c r="F388" s="38">
        <f>IF($A388=$D$5,'Anlage 4'!N388,0)</f>
        <v>0</v>
      </c>
      <c r="G388" s="38">
        <f>IF($A388=$D$5,'Anlage 4'!O388,0)</f>
        <v>0</v>
      </c>
      <c r="H388" s="38">
        <f>IF($A388=$D$5,'Anlage 4'!P388,0)</f>
        <v>0</v>
      </c>
      <c r="I388" s="38">
        <f>IF($A388=$D$5,'Anlage 4'!Q388,0)</f>
        <v>0</v>
      </c>
      <c r="J388" s="38">
        <f>IF($A388=$D$5,'Anlage 4'!R388,0)</f>
        <v>0</v>
      </c>
      <c r="K388" s="38">
        <f>IF($A388=$D$5,'Anlage 4'!S388,0)</f>
        <v>0</v>
      </c>
      <c r="L388" s="38">
        <f>IF($A388=$D$5,'Anlage 4'!T388,0)</f>
        <v>0</v>
      </c>
      <c r="N388" s="135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Z388" s="135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L388" s="135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X388" s="135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</row>
    <row r="389" spans="1:60" ht="12.75" hidden="1" customHeight="1" outlineLevel="3" x14ac:dyDescent="0.2">
      <c r="A389" s="79" t="str">
        <f>'Anlage 4'!D389</f>
        <v>O</v>
      </c>
      <c r="B389" s="38">
        <f>IF($A389=$D$5,'Anlage 4'!H389,0)</f>
        <v>0</v>
      </c>
      <c r="C389" s="38">
        <f>IF($A389=$D$5,'Anlage 4'!K389,0)</f>
        <v>0</v>
      </c>
      <c r="D389" s="38">
        <f>IF($A389=$D$5,'Anlage 4'!L389,0)</f>
        <v>0</v>
      </c>
      <c r="E389" s="38">
        <f>IF($A389=$D$5,'Anlage 4'!M389,0)</f>
        <v>0</v>
      </c>
      <c r="F389" s="38">
        <f>IF($A389=$D$5,'Anlage 4'!N389,0)</f>
        <v>0</v>
      </c>
      <c r="G389" s="38">
        <f>IF($A389=$D$5,'Anlage 4'!O389,0)</f>
        <v>0</v>
      </c>
      <c r="H389" s="38">
        <f>IF($A389=$D$5,'Anlage 4'!P389,0)</f>
        <v>0</v>
      </c>
      <c r="I389" s="38">
        <f>IF($A389=$D$5,'Anlage 4'!Q389,0)</f>
        <v>0</v>
      </c>
      <c r="J389" s="38">
        <f>IF($A389=$D$5,'Anlage 4'!R389,0)</f>
        <v>0</v>
      </c>
      <c r="K389" s="38">
        <f>IF($A389=$D$5,'Anlage 4'!S389,0)</f>
        <v>0</v>
      </c>
      <c r="L389" s="38">
        <f>IF($A389=$D$5,'Anlage 4'!T389,0)</f>
        <v>0</v>
      </c>
      <c r="N389" s="135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Z389" s="135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L389" s="135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X389" s="135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</row>
    <row r="390" spans="1:60" ht="12.75" hidden="1" customHeight="1" outlineLevel="3" x14ac:dyDescent="0.2">
      <c r="A390" s="79" t="str">
        <f>'Anlage 4'!D390</f>
        <v>O</v>
      </c>
      <c r="B390" s="38">
        <f>IF($A390=$D$5,'Anlage 4'!H390,0)</f>
        <v>0</v>
      </c>
      <c r="C390" s="38">
        <f>IF($A390=$D$5,'Anlage 4'!K390,0)</f>
        <v>0</v>
      </c>
      <c r="D390" s="38">
        <f>IF($A390=$D$5,'Anlage 4'!L390,0)</f>
        <v>0</v>
      </c>
      <c r="E390" s="38">
        <f>IF($A390=$D$5,'Anlage 4'!M390,0)</f>
        <v>0</v>
      </c>
      <c r="F390" s="38">
        <f>IF($A390=$D$5,'Anlage 4'!N390,0)</f>
        <v>0</v>
      </c>
      <c r="G390" s="38">
        <f>IF($A390=$D$5,'Anlage 4'!O390,0)</f>
        <v>0</v>
      </c>
      <c r="H390" s="38">
        <f>IF($A390=$D$5,'Anlage 4'!P390,0)</f>
        <v>0</v>
      </c>
      <c r="I390" s="38">
        <f>IF($A390=$D$5,'Anlage 4'!Q390,0)</f>
        <v>0</v>
      </c>
      <c r="J390" s="38">
        <f>IF($A390=$D$5,'Anlage 4'!R390,0)</f>
        <v>0</v>
      </c>
      <c r="K390" s="38">
        <f>IF($A390=$D$5,'Anlage 4'!S390,0)</f>
        <v>0</v>
      </c>
      <c r="L390" s="38">
        <f>IF($A390=$D$5,'Anlage 4'!T390,0)</f>
        <v>0</v>
      </c>
      <c r="N390" s="135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Z390" s="135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L390" s="135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X390" s="135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</row>
    <row r="391" spans="1:60" ht="12.75" hidden="1" customHeight="1" outlineLevel="3" x14ac:dyDescent="0.2">
      <c r="A391" s="79" t="str">
        <f>'Anlage 4'!D391</f>
        <v>O</v>
      </c>
      <c r="B391" s="38">
        <f>IF($A391=$D$5,'Anlage 4'!H391,0)</f>
        <v>0</v>
      </c>
      <c r="C391" s="38">
        <f>IF($A391=$D$5,'Anlage 4'!K391,0)</f>
        <v>0</v>
      </c>
      <c r="D391" s="38">
        <f>IF($A391=$D$5,'Anlage 4'!L391,0)</f>
        <v>0</v>
      </c>
      <c r="E391" s="38">
        <f>IF($A391=$D$5,'Anlage 4'!M391,0)</f>
        <v>0</v>
      </c>
      <c r="F391" s="38">
        <f>IF($A391=$D$5,'Anlage 4'!N391,0)</f>
        <v>0</v>
      </c>
      <c r="G391" s="38">
        <f>IF($A391=$D$5,'Anlage 4'!O391,0)</f>
        <v>0</v>
      </c>
      <c r="H391" s="38">
        <f>IF($A391=$D$5,'Anlage 4'!P391,0)</f>
        <v>0</v>
      </c>
      <c r="I391" s="38">
        <f>IF($A391=$D$5,'Anlage 4'!Q391,0)</f>
        <v>0</v>
      </c>
      <c r="J391" s="38">
        <f>IF($A391=$D$5,'Anlage 4'!R391,0)</f>
        <v>0</v>
      </c>
      <c r="K391" s="38">
        <f>IF($A391=$D$5,'Anlage 4'!S391,0)</f>
        <v>0</v>
      </c>
      <c r="L391" s="38">
        <f>IF($A391=$D$5,'Anlage 4'!T391,0)</f>
        <v>0</v>
      </c>
      <c r="N391" s="135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Z391" s="135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L391" s="135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X391" s="135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</row>
    <row r="392" spans="1:60" ht="12.75" hidden="1" customHeight="1" outlineLevel="3" x14ac:dyDescent="0.2">
      <c r="A392" s="79" t="str">
        <f>'Anlage 4'!D392</f>
        <v>O</v>
      </c>
      <c r="B392" s="38">
        <f>IF($A392=$D$5,'Anlage 4'!H392,0)</f>
        <v>0</v>
      </c>
      <c r="C392" s="38">
        <f>IF($A392=$D$5,'Anlage 4'!K392,0)</f>
        <v>0</v>
      </c>
      <c r="D392" s="38">
        <f>IF($A392=$D$5,'Anlage 4'!L392,0)</f>
        <v>0</v>
      </c>
      <c r="E392" s="38">
        <f>IF($A392=$D$5,'Anlage 4'!M392,0)</f>
        <v>0</v>
      </c>
      <c r="F392" s="38">
        <f>IF($A392=$D$5,'Anlage 4'!N392,0)</f>
        <v>0</v>
      </c>
      <c r="G392" s="38">
        <f>IF($A392=$D$5,'Anlage 4'!O392,0)</f>
        <v>0</v>
      </c>
      <c r="H392" s="38">
        <f>IF($A392=$D$5,'Anlage 4'!P392,0)</f>
        <v>0</v>
      </c>
      <c r="I392" s="38">
        <f>IF($A392=$D$5,'Anlage 4'!Q392,0)</f>
        <v>0</v>
      </c>
      <c r="J392" s="38">
        <f>IF($A392=$D$5,'Anlage 4'!R392,0)</f>
        <v>0</v>
      </c>
      <c r="K392" s="38">
        <f>IF($A392=$D$5,'Anlage 4'!S392,0)</f>
        <v>0</v>
      </c>
      <c r="L392" s="38">
        <f>IF($A392=$D$5,'Anlage 4'!T392,0)</f>
        <v>0</v>
      </c>
      <c r="N392" s="135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Z392" s="135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L392" s="135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X392" s="135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</row>
    <row r="393" spans="1:60" ht="12.75" hidden="1" customHeight="1" outlineLevel="3" x14ac:dyDescent="0.2">
      <c r="A393" s="79" t="str">
        <f>'Anlage 4'!D393</f>
        <v>O</v>
      </c>
      <c r="B393" s="38">
        <f>IF($A393=$D$5,'Anlage 4'!H393,0)</f>
        <v>0</v>
      </c>
      <c r="C393" s="38">
        <f>IF($A393=$D$5,'Anlage 4'!K393,0)</f>
        <v>0</v>
      </c>
      <c r="D393" s="38">
        <f>IF($A393=$D$5,'Anlage 4'!L393,0)</f>
        <v>0</v>
      </c>
      <c r="E393" s="38">
        <f>IF($A393=$D$5,'Anlage 4'!M393,0)</f>
        <v>0</v>
      </c>
      <c r="F393" s="38">
        <f>IF($A393=$D$5,'Anlage 4'!N393,0)</f>
        <v>0</v>
      </c>
      <c r="G393" s="38">
        <f>IF($A393=$D$5,'Anlage 4'!O393,0)</f>
        <v>0</v>
      </c>
      <c r="H393" s="38">
        <f>IF($A393=$D$5,'Anlage 4'!P393,0)</f>
        <v>0</v>
      </c>
      <c r="I393" s="38">
        <f>IF($A393=$D$5,'Anlage 4'!Q393,0)</f>
        <v>0</v>
      </c>
      <c r="J393" s="38">
        <f>IF($A393=$D$5,'Anlage 4'!R393,0)</f>
        <v>0</v>
      </c>
      <c r="K393" s="38">
        <f>IF($A393=$D$5,'Anlage 4'!S393,0)</f>
        <v>0</v>
      </c>
      <c r="L393" s="38">
        <f>IF($A393=$D$5,'Anlage 4'!T393,0)</f>
        <v>0</v>
      </c>
      <c r="N393" s="135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Z393" s="135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L393" s="135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X393" s="135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</row>
    <row r="394" spans="1:60" ht="12.75" hidden="1" customHeight="1" outlineLevel="3" x14ac:dyDescent="0.2">
      <c r="A394" s="79" t="str">
        <f>'Anlage 4'!D394</f>
        <v>O</v>
      </c>
      <c r="B394" s="38">
        <f>IF($A394=$D$5,'Anlage 4'!H394,0)</f>
        <v>0</v>
      </c>
      <c r="C394" s="38">
        <f>IF($A394=$D$5,'Anlage 4'!K394,0)</f>
        <v>0</v>
      </c>
      <c r="D394" s="38">
        <f>IF($A394=$D$5,'Anlage 4'!L394,0)</f>
        <v>0</v>
      </c>
      <c r="E394" s="38">
        <f>IF($A394=$D$5,'Anlage 4'!M394,0)</f>
        <v>0</v>
      </c>
      <c r="F394" s="38">
        <f>IF($A394=$D$5,'Anlage 4'!N394,0)</f>
        <v>0</v>
      </c>
      <c r="G394" s="38">
        <f>IF($A394=$D$5,'Anlage 4'!O394,0)</f>
        <v>0</v>
      </c>
      <c r="H394" s="38">
        <f>IF($A394=$D$5,'Anlage 4'!P394,0)</f>
        <v>0</v>
      </c>
      <c r="I394" s="38">
        <f>IF($A394=$D$5,'Anlage 4'!Q394,0)</f>
        <v>0</v>
      </c>
      <c r="J394" s="38">
        <f>IF($A394=$D$5,'Anlage 4'!R394,0)</f>
        <v>0</v>
      </c>
      <c r="K394" s="38">
        <f>IF($A394=$D$5,'Anlage 4'!S394,0)</f>
        <v>0</v>
      </c>
      <c r="L394" s="38">
        <f>IF($A394=$D$5,'Anlage 4'!T394,0)</f>
        <v>0</v>
      </c>
      <c r="N394" s="135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Z394" s="135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L394" s="135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X394" s="135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</row>
    <row r="395" spans="1:60" ht="12.75" hidden="1" customHeight="1" outlineLevel="3" x14ac:dyDescent="0.2">
      <c r="A395" s="79" t="str">
        <f>'Anlage 4'!D395</f>
        <v>O</v>
      </c>
      <c r="B395" s="38">
        <f>IF($A395=$D$5,'Anlage 4'!H395,0)</f>
        <v>0</v>
      </c>
      <c r="C395" s="38">
        <f>IF($A395=$D$5,'Anlage 4'!K395,0)</f>
        <v>0</v>
      </c>
      <c r="D395" s="38">
        <f>IF($A395=$D$5,'Anlage 4'!L395,0)</f>
        <v>0</v>
      </c>
      <c r="E395" s="38">
        <f>IF($A395=$D$5,'Anlage 4'!M395,0)</f>
        <v>0</v>
      </c>
      <c r="F395" s="38">
        <f>IF($A395=$D$5,'Anlage 4'!N395,0)</f>
        <v>0</v>
      </c>
      <c r="G395" s="38">
        <f>IF($A395=$D$5,'Anlage 4'!O395,0)</f>
        <v>0</v>
      </c>
      <c r="H395" s="38">
        <f>IF($A395=$D$5,'Anlage 4'!P395,0)</f>
        <v>0</v>
      </c>
      <c r="I395" s="38">
        <f>IF($A395=$D$5,'Anlage 4'!Q395,0)</f>
        <v>0</v>
      </c>
      <c r="J395" s="38">
        <f>IF($A395=$D$5,'Anlage 4'!R395,0)</f>
        <v>0</v>
      </c>
      <c r="K395" s="38">
        <f>IF($A395=$D$5,'Anlage 4'!S395,0)</f>
        <v>0</v>
      </c>
      <c r="L395" s="38">
        <f>IF($A395=$D$5,'Anlage 4'!T395,0)</f>
        <v>0</v>
      </c>
      <c r="N395" s="135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Z395" s="135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L395" s="135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X395" s="135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</row>
    <row r="396" spans="1:60" ht="12.75" hidden="1" customHeight="1" outlineLevel="3" x14ac:dyDescent="0.2">
      <c r="A396" s="79" t="str">
        <f>'Anlage 4'!D396</f>
        <v>O</v>
      </c>
      <c r="B396" s="38">
        <f>IF($A396=$D$5,'Anlage 4'!H396,0)</f>
        <v>0</v>
      </c>
      <c r="C396" s="38">
        <f>IF($A396=$D$5,'Anlage 4'!K396,0)</f>
        <v>0</v>
      </c>
      <c r="D396" s="38">
        <f>IF($A396=$D$5,'Anlage 4'!L396,0)</f>
        <v>0</v>
      </c>
      <c r="E396" s="38">
        <f>IF($A396=$D$5,'Anlage 4'!M396,0)</f>
        <v>0</v>
      </c>
      <c r="F396" s="38">
        <f>IF($A396=$D$5,'Anlage 4'!N396,0)</f>
        <v>0</v>
      </c>
      <c r="G396" s="38">
        <f>IF($A396=$D$5,'Anlage 4'!O396,0)</f>
        <v>0</v>
      </c>
      <c r="H396" s="38">
        <f>IF($A396=$D$5,'Anlage 4'!P396,0)</f>
        <v>0</v>
      </c>
      <c r="I396" s="38">
        <f>IF($A396=$D$5,'Anlage 4'!Q396,0)</f>
        <v>0</v>
      </c>
      <c r="J396" s="38">
        <f>IF($A396=$D$5,'Anlage 4'!R396,0)</f>
        <v>0</v>
      </c>
      <c r="K396" s="38">
        <f>IF($A396=$D$5,'Anlage 4'!S396,0)</f>
        <v>0</v>
      </c>
      <c r="L396" s="38">
        <f>IF($A396=$D$5,'Anlage 4'!T396,0)</f>
        <v>0</v>
      </c>
      <c r="N396" s="135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Z396" s="135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L396" s="135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X396" s="135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</row>
    <row r="397" spans="1:60" ht="12.75" hidden="1" customHeight="1" outlineLevel="3" x14ac:dyDescent="0.2">
      <c r="A397" s="80" t="str">
        <f>'Anlage 4'!D397</f>
        <v>O</v>
      </c>
      <c r="B397" s="38">
        <f>IF($A397=$D$5,'Anlage 4'!H397,0)</f>
        <v>0</v>
      </c>
      <c r="C397" s="38">
        <f>IF($A397=$D$5,'Anlage 4'!K397,0)</f>
        <v>0</v>
      </c>
      <c r="D397" s="38">
        <f>IF($A397=$D$5,'Anlage 4'!L397,0)</f>
        <v>0</v>
      </c>
      <c r="E397" s="38">
        <f>IF($A397=$D$5,'Anlage 4'!M397,0)</f>
        <v>0</v>
      </c>
      <c r="F397" s="38">
        <f>IF($A397=$D$5,'Anlage 4'!N397,0)</f>
        <v>0</v>
      </c>
      <c r="G397" s="38">
        <f>IF($A397=$D$5,'Anlage 4'!O397,0)</f>
        <v>0</v>
      </c>
      <c r="H397" s="38">
        <f>IF($A397=$D$5,'Anlage 4'!P397,0)</f>
        <v>0</v>
      </c>
      <c r="I397" s="38">
        <f>IF($A397=$D$5,'Anlage 4'!Q397,0)</f>
        <v>0</v>
      </c>
      <c r="J397" s="38">
        <f>IF($A397=$D$5,'Anlage 4'!R397,0)</f>
        <v>0</v>
      </c>
      <c r="K397" s="38">
        <f>IF($A397=$D$5,'Anlage 4'!S397,0)</f>
        <v>0</v>
      </c>
      <c r="L397" s="38">
        <f>IF($A397=$D$5,'Anlage 4'!T397,0)</f>
        <v>0</v>
      </c>
      <c r="N397" s="135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Z397" s="135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L397" s="135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X397" s="135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</row>
    <row r="398" spans="1:60" ht="12.75" hidden="1" customHeight="1" outlineLevel="1" x14ac:dyDescent="0.2">
      <c r="A398" s="9"/>
      <c r="B398" s="41">
        <f t="shared" ref="B398:L398" si="59">SUM(B370:B397)</f>
        <v>0</v>
      </c>
      <c r="C398" s="41">
        <f t="shared" si="59"/>
        <v>0</v>
      </c>
      <c r="D398" s="41">
        <f t="shared" si="59"/>
        <v>0</v>
      </c>
      <c r="E398" s="41">
        <f t="shared" si="59"/>
        <v>0</v>
      </c>
      <c r="F398" s="41">
        <f>SUM(F370:F397)</f>
        <v>0</v>
      </c>
      <c r="G398" s="41">
        <f>SUM(G370:G397)</f>
        <v>0</v>
      </c>
      <c r="H398" s="41">
        <f>SUM(H370:H397)</f>
        <v>0</v>
      </c>
      <c r="I398" s="41">
        <f>SUM(I370:I397)</f>
        <v>0</v>
      </c>
      <c r="J398" s="41">
        <f t="shared" si="59"/>
        <v>0</v>
      </c>
      <c r="K398" s="41">
        <f t="shared" si="59"/>
        <v>0</v>
      </c>
      <c r="L398" s="41">
        <f t="shared" si="59"/>
        <v>0</v>
      </c>
      <c r="N398" s="134">
        <f t="shared" ref="N398:X398" si="60">IF($N$11=$A356,B398,0)</f>
        <v>0</v>
      </c>
      <c r="O398" s="134">
        <f t="shared" si="60"/>
        <v>0</v>
      </c>
      <c r="P398" s="134">
        <f t="shared" si="60"/>
        <v>0</v>
      </c>
      <c r="Q398" s="134">
        <f t="shared" si="60"/>
        <v>0</v>
      </c>
      <c r="R398" s="134">
        <f t="shared" si="60"/>
        <v>0</v>
      </c>
      <c r="S398" s="134">
        <f t="shared" si="60"/>
        <v>0</v>
      </c>
      <c r="T398" s="134">
        <f t="shared" si="60"/>
        <v>0</v>
      </c>
      <c r="U398" s="134">
        <f t="shared" si="60"/>
        <v>0</v>
      </c>
      <c r="V398" s="134">
        <f t="shared" si="60"/>
        <v>0</v>
      </c>
      <c r="W398" s="134">
        <f t="shared" si="60"/>
        <v>0</v>
      </c>
      <c r="X398" s="134">
        <f t="shared" si="60"/>
        <v>0</v>
      </c>
      <c r="Z398" s="134">
        <f t="shared" ref="Z398:AJ398" si="61">IF($Z$11=$A356,B398,0)</f>
        <v>0</v>
      </c>
      <c r="AA398" s="134">
        <f t="shared" si="61"/>
        <v>0</v>
      </c>
      <c r="AB398" s="134">
        <f t="shared" si="61"/>
        <v>0</v>
      </c>
      <c r="AC398" s="134">
        <f t="shared" si="61"/>
        <v>0</v>
      </c>
      <c r="AD398" s="134">
        <f t="shared" si="61"/>
        <v>0</v>
      </c>
      <c r="AE398" s="134">
        <f t="shared" si="61"/>
        <v>0</v>
      </c>
      <c r="AF398" s="134">
        <f t="shared" si="61"/>
        <v>0</v>
      </c>
      <c r="AG398" s="134">
        <f t="shared" si="61"/>
        <v>0</v>
      </c>
      <c r="AH398" s="134">
        <f t="shared" si="61"/>
        <v>0</v>
      </c>
      <c r="AI398" s="134">
        <f t="shared" si="61"/>
        <v>0</v>
      </c>
      <c r="AJ398" s="134">
        <f t="shared" si="61"/>
        <v>0</v>
      </c>
      <c r="AL398" s="134">
        <f t="shared" ref="AL398:AV398" si="62">IF($AL$11=$A356,B398,0)</f>
        <v>0</v>
      </c>
      <c r="AM398" s="134">
        <f t="shared" si="62"/>
        <v>0</v>
      </c>
      <c r="AN398" s="134">
        <f t="shared" si="62"/>
        <v>0</v>
      </c>
      <c r="AO398" s="134">
        <f t="shared" si="62"/>
        <v>0</v>
      </c>
      <c r="AP398" s="134">
        <f t="shared" si="62"/>
        <v>0</v>
      </c>
      <c r="AQ398" s="134">
        <f t="shared" si="62"/>
        <v>0</v>
      </c>
      <c r="AR398" s="134">
        <f t="shared" si="62"/>
        <v>0</v>
      </c>
      <c r="AS398" s="134">
        <f t="shared" si="62"/>
        <v>0</v>
      </c>
      <c r="AT398" s="134">
        <f t="shared" si="62"/>
        <v>0</v>
      </c>
      <c r="AU398" s="134">
        <f t="shared" si="62"/>
        <v>0</v>
      </c>
      <c r="AV398" s="134">
        <f t="shared" si="62"/>
        <v>0</v>
      </c>
      <c r="AX398" s="134">
        <f t="shared" ref="AX398:BH398" si="63">IF($AX$11=$A356,B398,0)</f>
        <v>0</v>
      </c>
      <c r="AY398" s="134">
        <f t="shared" si="63"/>
        <v>0</v>
      </c>
      <c r="AZ398" s="134">
        <f t="shared" si="63"/>
        <v>0</v>
      </c>
      <c r="BA398" s="134">
        <f t="shared" si="63"/>
        <v>0</v>
      </c>
      <c r="BB398" s="134">
        <f t="shared" si="63"/>
        <v>0</v>
      </c>
      <c r="BC398" s="134">
        <f t="shared" si="63"/>
        <v>0</v>
      </c>
      <c r="BD398" s="134">
        <f t="shared" si="63"/>
        <v>0</v>
      </c>
      <c r="BE398" s="134">
        <f t="shared" si="63"/>
        <v>0</v>
      </c>
      <c r="BF398" s="134">
        <f t="shared" si="63"/>
        <v>0</v>
      </c>
      <c r="BG398" s="134">
        <f t="shared" si="63"/>
        <v>0</v>
      </c>
      <c r="BH398" s="134">
        <f t="shared" si="63"/>
        <v>0</v>
      </c>
    </row>
    <row r="399" spans="1:60" ht="12.75" hidden="1" customHeight="1" outlineLevel="1" x14ac:dyDescent="0.2">
      <c r="A399" s="9"/>
      <c r="B399" s="42"/>
      <c r="C399" s="42"/>
      <c r="D399" s="41">
        <f>ROUNDDOWN(D398*$D$7,2)</f>
        <v>0</v>
      </c>
      <c r="E399" s="42"/>
      <c r="F399" s="42"/>
      <c r="G399" s="42"/>
      <c r="H399" s="42"/>
      <c r="I399" s="42"/>
      <c r="J399" s="42"/>
      <c r="K399" s="42"/>
      <c r="L399" s="42"/>
      <c r="N399" s="135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Z399" s="135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L399" s="135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X399" s="135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</row>
    <row r="400" spans="1:60" ht="12.75" hidden="1" customHeight="1" outlineLevel="1" collapsed="1" x14ac:dyDescent="0.2">
      <c r="A400" s="7"/>
      <c r="B400" s="41">
        <f>B398</f>
        <v>0</v>
      </c>
      <c r="C400" s="41">
        <f>C398</f>
        <v>0</v>
      </c>
      <c r="D400" s="41">
        <f>D398+D399</f>
        <v>0</v>
      </c>
      <c r="E400" s="41"/>
      <c r="F400" s="41">
        <f t="shared" ref="F400:L400" si="64">F398</f>
        <v>0</v>
      </c>
      <c r="G400" s="41">
        <f t="shared" si="64"/>
        <v>0</v>
      </c>
      <c r="H400" s="41">
        <f t="shared" si="64"/>
        <v>0</v>
      </c>
      <c r="I400" s="41">
        <f t="shared" si="64"/>
        <v>0</v>
      </c>
      <c r="J400" s="41">
        <f t="shared" si="64"/>
        <v>0</v>
      </c>
      <c r="K400" s="41">
        <f t="shared" si="64"/>
        <v>0</v>
      </c>
      <c r="L400" s="41">
        <f t="shared" si="64"/>
        <v>0</v>
      </c>
      <c r="N400" s="150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Z400" s="150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L400" s="150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X400" s="150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</row>
    <row r="401" spans="1:60" ht="12.75" hidden="1" customHeight="1" outlineLevel="2" x14ac:dyDescent="0.2">
      <c r="A401" s="7"/>
      <c r="B401" s="8"/>
      <c r="C401" s="35"/>
      <c r="D401" s="35"/>
      <c r="E401" s="35"/>
      <c r="F401" s="35"/>
      <c r="G401" s="35"/>
      <c r="H401" s="35"/>
      <c r="I401" s="35"/>
      <c r="J401" s="35"/>
      <c r="K401" s="35"/>
      <c r="L401" s="33"/>
      <c r="N401" s="135"/>
      <c r="O401" s="143"/>
      <c r="P401" s="143"/>
      <c r="Q401" s="143"/>
      <c r="R401" s="142"/>
      <c r="S401" s="142"/>
      <c r="T401" s="142"/>
      <c r="U401" s="142"/>
      <c r="V401" s="142"/>
      <c r="W401" s="142"/>
      <c r="X401" s="142"/>
      <c r="Z401" s="135"/>
      <c r="AA401" s="143"/>
      <c r="AB401" s="143"/>
      <c r="AC401" s="143"/>
      <c r="AD401" s="142"/>
      <c r="AE401" s="142"/>
      <c r="AF401" s="142"/>
      <c r="AG401" s="142"/>
      <c r="AH401" s="142"/>
      <c r="AI401" s="142"/>
      <c r="AJ401" s="142"/>
      <c r="AL401" s="135"/>
      <c r="AM401" s="143"/>
      <c r="AN401" s="143"/>
      <c r="AO401" s="143"/>
      <c r="AP401" s="142"/>
      <c r="AQ401" s="142"/>
      <c r="AR401" s="142"/>
      <c r="AS401" s="142"/>
      <c r="AT401" s="142"/>
      <c r="AU401" s="142"/>
      <c r="AV401" s="142"/>
      <c r="AX401" s="135"/>
      <c r="AY401" s="143"/>
      <c r="AZ401" s="143"/>
      <c r="BA401" s="143"/>
      <c r="BB401" s="142"/>
      <c r="BC401" s="142"/>
      <c r="BD401" s="142"/>
      <c r="BE401" s="142"/>
      <c r="BF401" s="142"/>
      <c r="BG401" s="142"/>
      <c r="BH401" s="142"/>
    </row>
    <row r="402" spans="1:60" ht="12.75" hidden="1" customHeight="1" outlineLevel="2" x14ac:dyDescent="0.2">
      <c r="A402" s="103" t="str">
        <f>A352</f>
        <v>BN: ______________________</v>
      </c>
      <c r="B402" s="104"/>
      <c r="C402" s="104"/>
      <c r="D402" s="105"/>
      <c r="E402" s="105"/>
      <c r="F402" s="105"/>
      <c r="G402" s="105"/>
      <c r="H402" s="105"/>
      <c r="I402" s="105"/>
      <c r="J402" s="105"/>
      <c r="K402" s="105"/>
      <c r="L402" s="106"/>
      <c r="N402" s="135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Z402" s="135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L402" s="135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X402" s="135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</row>
    <row r="403" spans="1:60" ht="12.75" hidden="1" customHeight="1" outlineLevel="2" x14ac:dyDescent="0.2">
      <c r="A403" s="7"/>
      <c r="B403" s="8"/>
      <c r="C403" s="36"/>
      <c r="D403" s="36"/>
      <c r="E403" s="36"/>
      <c r="F403" s="36"/>
      <c r="G403" s="36"/>
      <c r="H403" s="36"/>
      <c r="I403" s="36"/>
      <c r="J403" s="36"/>
      <c r="K403" s="36"/>
      <c r="L403" s="8"/>
      <c r="N403" s="135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Z403" s="135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L403" s="135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X403" s="135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</row>
    <row r="404" spans="1:60" ht="12.75" hidden="1" customHeight="1" outlineLevel="2" x14ac:dyDescent="0.2">
      <c r="A404" s="9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N404" s="135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Z404" s="135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L404" s="135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X404" s="135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</row>
    <row r="405" spans="1:60" ht="12.75" hidden="1" customHeight="1" outlineLevel="1" x14ac:dyDescent="0.2">
      <c r="A405" s="253" t="str">
        <f>A355</f>
        <v>Jahr</v>
      </c>
      <c r="B405" s="254"/>
      <c r="D405" s="21"/>
      <c r="E405" s="21"/>
      <c r="F405" s="21"/>
      <c r="G405" s="21"/>
      <c r="H405" s="21"/>
      <c r="I405" s="21"/>
      <c r="J405" s="8"/>
      <c r="K405" s="8"/>
      <c r="L405" s="10" t="str">
        <f>L355</f>
        <v xml:space="preserve"> Blatt</v>
      </c>
      <c r="N405" s="135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Z405" s="135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L405" s="135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X405" s="135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</row>
    <row r="406" spans="1:60" ht="12.75" hidden="1" customHeight="1" outlineLevel="1" collapsed="1" x14ac:dyDescent="0.2">
      <c r="A406" s="251">
        <f>'Anlage 4'!A406</f>
        <v>0</v>
      </c>
      <c r="B406" s="252"/>
      <c r="L406" s="31">
        <f>'Anlage 4'!T406</f>
        <v>9</v>
      </c>
      <c r="N406" s="135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Z406" s="135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L406" s="135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X406" s="135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</row>
    <row r="407" spans="1:60" ht="12.75" hidden="1" customHeight="1" outlineLevel="2" x14ac:dyDescent="0.2">
      <c r="A407" s="3"/>
      <c r="C407" s="8"/>
      <c r="D407" s="8"/>
      <c r="E407" s="8"/>
      <c r="F407" s="8"/>
      <c r="G407" s="8"/>
      <c r="H407" s="8"/>
      <c r="I407" s="8"/>
      <c r="J407" s="8"/>
      <c r="K407" s="8"/>
      <c r="L407" s="8"/>
      <c r="N407" s="135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Z407" s="135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L407" s="135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X407" s="135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</row>
    <row r="408" spans="1:60" ht="12.75" hidden="1" customHeight="1" outlineLevel="2" x14ac:dyDescent="0.2">
      <c r="A408" s="3"/>
      <c r="C408" s="8"/>
      <c r="D408" s="8"/>
      <c r="E408" s="8"/>
      <c r="F408" s="8"/>
      <c r="G408" s="8"/>
      <c r="H408" s="8"/>
      <c r="I408" s="8"/>
      <c r="J408" s="8"/>
      <c r="K408" s="8"/>
      <c r="L408" s="8"/>
      <c r="N408" s="135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Z408" s="135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L408" s="135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X408" s="135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</row>
    <row r="409" spans="1:60" ht="12.75" hidden="1" customHeight="1" outlineLevel="2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N409" s="135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Z409" s="135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L409" s="135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X409" s="135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</row>
    <row r="410" spans="1:60" ht="12.75" hidden="1" customHeight="1" outlineLevel="2" x14ac:dyDescent="0.2">
      <c r="A410" s="13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N410" s="135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Z410" s="135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L410" s="135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X410" s="135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</row>
    <row r="411" spans="1:60" ht="12.75" hidden="1" customHeight="1" outlineLevel="2" x14ac:dyDescent="0.2">
      <c r="A411" s="245" t="str">
        <f>A361</f>
        <v>FuE-Kategorie</v>
      </c>
      <c r="B411" s="49" t="str">
        <f>B361</f>
        <v>Personal</v>
      </c>
      <c r="C411" s="239" t="str">
        <f>C361</f>
        <v xml:space="preserve">Ausgabengruppe </v>
      </c>
      <c r="D411" s="239"/>
      <c r="E411" s="239"/>
      <c r="F411" s="239"/>
      <c r="G411" s="239"/>
      <c r="H411" s="239"/>
      <c r="I411" s="239"/>
      <c r="J411" s="239"/>
      <c r="K411" s="239"/>
      <c r="L411" s="239"/>
      <c r="N411" s="135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Z411" s="135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L411" s="135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X411" s="135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</row>
    <row r="412" spans="1:60" ht="12.75" hidden="1" customHeight="1" outlineLevel="2" x14ac:dyDescent="0.2">
      <c r="A412" s="246"/>
      <c r="B412" s="15" t="str">
        <f t="shared" ref="B412:L412" si="65">B362</f>
        <v/>
      </c>
      <c r="C412" s="15" t="str">
        <f t="shared" si="65"/>
        <v/>
      </c>
      <c r="D412" s="15" t="str">
        <f t="shared" si="65"/>
        <v/>
      </c>
      <c r="E412" s="15" t="str">
        <f t="shared" si="65"/>
        <v/>
      </c>
      <c r="F412" s="15" t="str">
        <f t="shared" si="65"/>
        <v/>
      </c>
      <c r="G412" s="15" t="str">
        <f t="shared" si="65"/>
        <v/>
      </c>
      <c r="H412" s="15" t="str">
        <f t="shared" si="65"/>
        <v/>
      </c>
      <c r="I412" s="15" t="str">
        <f t="shared" si="65"/>
        <v/>
      </c>
      <c r="J412" s="15" t="str">
        <f t="shared" si="65"/>
        <v/>
      </c>
      <c r="K412" s="15" t="str">
        <f t="shared" si="65"/>
        <v/>
      </c>
      <c r="L412" s="15" t="str">
        <f t="shared" si="65"/>
        <v/>
      </c>
      <c r="N412" s="135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Z412" s="135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L412" s="135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X412" s="135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</row>
    <row r="413" spans="1:60" ht="12.75" hidden="1" customHeight="1" outlineLevel="2" x14ac:dyDescent="0.2">
      <c r="A413" s="246"/>
      <c r="B413" s="26" t="str">
        <f t="shared" ref="B413:L413" si="66">B363</f>
        <v>Stunden</v>
      </c>
      <c r="C413" s="26" t="str">
        <f t="shared" si="66"/>
        <v/>
      </c>
      <c r="D413" s="26" t="str">
        <f t="shared" si="66"/>
        <v>Personal</v>
      </c>
      <c r="E413" s="26" t="str">
        <f t="shared" si="66"/>
        <v>Gemein-</v>
      </c>
      <c r="F413" s="26" t="str">
        <f t="shared" si="66"/>
        <v/>
      </c>
      <c r="G413" s="26" t="str">
        <f t="shared" si="66"/>
        <v/>
      </c>
      <c r="H413" s="26" t="str">
        <f t="shared" si="66"/>
        <v/>
      </c>
      <c r="I413" s="26" t="str">
        <f t="shared" si="66"/>
        <v/>
      </c>
      <c r="J413" s="26" t="str">
        <f t="shared" si="66"/>
        <v/>
      </c>
      <c r="K413" s="26" t="str">
        <f t="shared" si="66"/>
        <v/>
      </c>
      <c r="L413" s="26" t="str">
        <f t="shared" si="66"/>
        <v>externe</v>
      </c>
      <c r="N413" s="135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Z413" s="135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L413" s="135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X413" s="135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</row>
    <row r="414" spans="1:60" ht="12.75" hidden="1" customHeight="1" outlineLevel="2" x14ac:dyDescent="0.2">
      <c r="A414" s="246"/>
      <c r="B414" s="26" t="str">
        <f t="shared" ref="B414:L414" si="67">B364</f>
        <v>Gesamt</v>
      </c>
      <c r="C414" s="26" t="str">
        <f t="shared" si="67"/>
        <v/>
      </c>
      <c r="D414" s="26" t="str">
        <f t="shared" si="67"/>
        <v>Sp. 5x6</v>
      </c>
      <c r="E414" s="26" t="str">
        <f t="shared" si="67"/>
        <v>kosten</v>
      </c>
      <c r="F414" s="26" t="str">
        <f t="shared" si="67"/>
        <v/>
      </c>
      <c r="G414" s="26" t="str">
        <f t="shared" si="67"/>
        <v/>
      </c>
      <c r="H414" s="26" t="str">
        <f t="shared" si="67"/>
        <v/>
      </c>
      <c r="I414" s="26" t="str">
        <f t="shared" si="67"/>
        <v/>
      </c>
      <c r="J414" s="26" t="str">
        <f t="shared" si="67"/>
        <v/>
      </c>
      <c r="K414" s="26" t="str">
        <f t="shared" si="67"/>
        <v/>
      </c>
      <c r="L414" s="26" t="str">
        <f t="shared" si="67"/>
        <v>Studien-</v>
      </c>
      <c r="N414" s="135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Z414" s="135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L414" s="135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X414" s="135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</row>
    <row r="415" spans="1:60" ht="12.75" hidden="1" customHeight="1" outlineLevel="2" x14ac:dyDescent="0.2">
      <c r="A415" s="246"/>
      <c r="B415" s="26" t="str">
        <f t="shared" ref="B415:L415" si="68">B365</f>
        <v/>
      </c>
      <c r="C415" s="26" t="str">
        <f t="shared" si="68"/>
        <v/>
      </c>
      <c r="D415" s="26" t="str">
        <f t="shared" si="68"/>
        <v/>
      </c>
      <c r="E415" s="26" t="str">
        <f t="shared" si="68"/>
        <v/>
      </c>
      <c r="F415" s="26" t="str">
        <f t="shared" si="68"/>
        <v/>
      </c>
      <c r="G415" s="26" t="str">
        <f t="shared" si="68"/>
        <v/>
      </c>
      <c r="H415" s="26" t="str">
        <f t="shared" si="68"/>
        <v/>
      </c>
      <c r="I415" s="26" t="str">
        <f t="shared" si="68"/>
        <v/>
      </c>
      <c r="J415" s="26" t="str">
        <f t="shared" si="68"/>
        <v/>
      </c>
      <c r="K415" s="26" t="str">
        <f t="shared" si="68"/>
        <v/>
      </c>
      <c r="L415" s="26" t="str">
        <f t="shared" si="68"/>
        <v>kosten</v>
      </c>
      <c r="N415" s="135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Z415" s="135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L415" s="135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X415" s="135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</row>
    <row r="416" spans="1:60" ht="12.75" hidden="1" customHeight="1" outlineLevel="2" x14ac:dyDescent="0.2">
      <c r="A416" s="246"/>
      <c r="B416" s="26" t="str">
        <f t="shared" ref="B416:L416" si="69">B366</f>
        <v/>
      </c>
      <c r="C416" s="26" t="str">
        <f t="shared" si="69"/>
        <v/>
      </c>
      <c r="D416" s="26" t="str">
        <f t="shared" si="69"/>
        <v/>
      </c>
      <c r="E416" s="26" t="str">
        <f t="shared" si="69"/>
        <v/>
      </c>
      <c r="F416" s="26" t="str">
        <f t="shared" si="69"/>
        <v/>
      </c>
      <c r="G416" s="26" t="str">
        <f t="shared" si="69"/>
        <v/>
      </c>
      <c r="H416" s="26" t="str">
        <f t="shared" si="69"/>
        <v/>
      </c>
      <c r="I416" s="26" t="str">
        <f t="shared" si="69"/>
        <v/>
      </c>
      <c r="J416" s="26" t="str">
        <f t="shared" si="69"/>
        <v/>
      </c>
      <c r="K416" s="26" t="str">
        <f t="shared" si="69"/>
        <v/>
      </c>
      <c r="L416" s="26" t="str">
        <f t="shared" si="69"/>
        <v>(lt. Spalte 3)</v>
      </c>
      <c r="N416" s="135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Z416" s="135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L416" s="135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X416" s="135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</row>
    <row r="417" spans="1:60" ht="12.75" hidden="1" customHeight="1" outlineLevel="2" x14ac:dyDescent="0.2">
      <c r="A417" s="246"/>
      <c r="B417" s="26" t="str">
        <f t="shared" ref="B417:L417" si="70">B367</f>
        <v/>
      </c>
      <c r="C417" s="26" t="str">
        <f t="shared" si="70"/>
        <v/>
      </c>
      <c r="D417" s="26" t="str">
        <f t="shared" si="70"/>
        <v/>
      </c>
      <c r="E417" s="26" t="str">
        <f t="shared" si="70"/>
        <v/>
      </c>
      <c r="F417" s="26" t="str">
        <f t="shared" si="70"/>
        <v/>
      </c>
      <c r="G417" s="26" t="str">
        <f t="shared" si="70"/>
        <v/>
      </c>
      <c r="H417" s="26" t="str">
        <f t="shared" si="70"/>
        <v/>
      </c>
      <c r="I417" s="26" t="str">
        <f t="shared" si="70"/>
        <v/>
      </c>
      <c r="J417" s="26" t="str">
        <f t="shared" si="70"/>
        <v/>
      </c>
      <c r="K417" s="26" t="str">
        <f t="shared" si="70"/>
        <v/>
      </c>
      <c r="L417" s="26" t="str">
        <f t="shared" si="70"/>
        <v/>
      </c>
      <c r="N417" s="135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Z417" s="135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L417" s="135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X417" s="135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</row>
    <row r="418" spans="1:60" ht="12.75" hidden="1" customHeight="1" outlineLevel="2" x14ac:dyDescent="0.2">
      <c r="A418" s="247"/>
      <c r="B418" s="27" t="str">
        <f>B368</f>
        <v/>
      </c>
      <c r="C418" s="27" t="str">
        <f t="shared" ref="C418:L418" si="71">C368</f>
        <v>€</v>
      </c>
      <c r="D418" s="27" t="str">
        <f t="shared" si="71"/>
        <v>€</v>
      </c>
      <c r="E418" s="27" t="str">
        <f t="shared" si="71"/>
        <v>€</v>
      </c>
      <c r="F418" s="27" t="str">
        <f t="shared" si="71"/>
        <v>€</v>
      </c>
      <c r="G418" s="27" t="str">
        <f t="shared" si="71"/>
        <v>€</v>
      </c>
      <c r="H418" s="27" t="str">
        <f t="shared" si="71"/>
        <v>€</v>
      </c>
      <c r="I418" s="27" t="str">
        <f t="shared" si="71"/>
        <v>€</v>
      </c>
      <c r="J418" s="27" t="str">
        <f t="shared" si="71"/>
        <v>€</v>
      </c>
      <c r="K418" s="27" t="str">
        <f t="shared" si="71"/>
        <v>€</v>
      </c>
      <c r="L418" s="27" t="str">
        <f t="shared" si="71"/>
        <v>€</v>
      </c>
      <c r="N418" s="135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Z418" s="135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L418" s="135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X418" s="135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</row>
    <row r="419" spans="1:60" ht="12.75" hidden="1" customHeight="1" outlineLevel="2" collapsed="1" x14ac:dyDescent="0.2">
      <c r="A419" s="18" t="str">
        <f>A369</f>
        <v/>
      </c>
      <c r="B419" s="18">
        <f t="shared" ref="B419:L419" si="72">B369</f>
        <v>5</v>
      </c>
      <c r="C419" s="18" t="str">
        <f t="shared" si="72"/>
        <v/>
      </c>
      <c r="D419" s="18">
        <f t="shared" si="72"/>
        <v>7</v>
      </c>
      <c r="E419" s="18" t="str">
        <f t="shared" si="72"/>
        <v/>
      </c>
      <c r="F419" s="18" t="str">
        <f t="shared" si="72"/>
        <v/>
      </c>
      <c r="G419" s="18" t="str">
        <f t="shared" si="72"/>
        <v/>
      </c>
      <c r="H419" s="18" t="str">
        <f t="shared" si="72"/>
        <v/>
      </c>
      <c r="I419" s="18" t="str">
        <f t="shared" si="72"/>
        <v/>
      </c>
      <c r="J419" s="18" t="str">
        <f t="shared" si="72"/>
        <v/>
      </c>
      <c r="K419" s="18" t="str">
        <f t="shared" si="72"/>
        <v/>
      </c>
      <c r="L419" s="18">
        <f t="shared" si="72"/>
        <v>8</v>
      </c>
      <c r="N419" s="135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Z419" s="135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L419" s="135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X419" s="135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</row>
    <row r="420" spans="1:60" s="22" customFormat="1" ht="12.75" hidden="1" customHeight="1" outlineLevel="3" x14ac:dyDescent="0.2">
      <c r="A420" s="78" t="str">
        <f>'Anlage 4'!D420</f>
        <v>O</v>
      </c>
      <c r="B420" s="38">
        <f>IF($A420=$D$5,'Anlage 4'!H420,0)</f>
        <v>0</v>
      </c>
      <c r="C420" s="38">
        <f>IF($A420=$D$5,'Anlage 4'!K420,0)</f>
        <v>0</v>
      </c>
      <c r="D420" s="38">
        <f>IF($A420=$D$5,'Anlage 4'!L420,0)</f>
        <v>0</v>
      </c>
      <c r="E420" s="38">
        <f>IF($A420=$D$5,'Anlage 4'!M420,0)</f>
        <v>0</v>
      </c>
      <c r="F420" s="38">
        <f>IF($A420=$D$5,'Anlage 4'!N420,0)</f>
        <v>0</v>
      </c>
      <c r="G420" s="38">
        <f>IF($A420=$D$5,'Anlage 4'!O420,0)</f>
        <v>0</v>
      </c>
      <c r="H420" s="38">
        <f>IF($A420=$D$5,'Anlage 4'!P420,0)</f>
        <v>0</v>
      </c>
      <c r="I420" s="38">
        <f>IF($A420=$D$5,'Anlage 4'!Q420,0)</f>
        <v>0</v>
      </c>
      <c r="J420" s="38">
        <f>IF($A420=$D$5,'Anlage 4'!R420,0)</f>
        <v>0</v>
      </c>
      <c r="K420" s="38">
        <f>IF($A420=$D$5,'Anlage 4'!S420,0)</f>
        <v>0</v>
      </c>
      <c r="L420" s="38">
        <f>IF($A420=$D$5,'Anlage 4'!T420,0)</f>
        <v>0</v>
      </c>
      <c r="N420" s="137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Z420" s="137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L420" s="137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X420" s="137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</row>
    <row r="421" spans="1:60" ht="12.75" hidden="1" customHeight="1" outlineLevel="3" x14ac:dyDescent="0.2">
      <c r="A421" s="79" t="str">
        <f>'Anlage 4'!D421</f>
        <v>O</v>
      </c>
      <c r="B421" s="38" t="str">
        <f>IF($A421=$D$5,IF('Anlage 4'!E421="Übertrag",'Anlage 4'!E421,'Anlage 4'!H421),0)</f>
        <v>Übertrag</v>
      </c>
      <c r="C421" s="38">
        <f>IF($A421=$D$5,IF($B421="Übertrag",0,'Anlage 4'!K421),0)</f>
        <v>0</v>
      </c>
      <c r="D421" s="38">
        <f>IF($A421=$D$5,IF($B421="Übertrag",0,'Anlage 4'!L421),0)</f>
        <v>0</v>
      </c>
      <c r="E421" s="38">
        <f>IF($A421=$D$5,IF($B421="Übertrag",0,'Anlage 4'!M421),0)</f>
        <v>0</v>
      </c>
      <c r="F421" s="38">
        <f>IF($A421=$D$5,IF($B421="Übertrag",0,'Anlage 4'!N421),0)</f>
        <v>0</v>
      </c>
      <c r="G421" s="38">
        <f>IF($A421=$D$5,IF($B421="Übertrag",0,'Anlage 4'!O421),0)</f>
        <v>0</v>
      </c>
      <c r="H421" s="38">
        <f>IF($A421=$D$5,IF($B421="Übertrag",0,'Anlage 4'!P421),0)</f>
        <v>0</v>
      </c>
      <c r="I421" s="38">
        <f>IF($A421=$D$5,IF($B421="Übertrag",0,'Anlage 4'!Q421),0)</f>
        <v>0</v>
      </c>
      <c r="J421" s="38">
        <f>IF($A421=$D$5,IF($B421="Übertrag",0,'Anlage 4'!R421),0)</f>
        <v>0</v>
      </c>
      <c r="K421" s="38">
        <f>IF($A421=$D$5,IF($B421="Übertrag",0,'Anlage 4'!S421),0)</f>
        <v>0</v>
      </c>
      <c r="L421" s="38">
        <f>IF($A421=$D$5,IF($B421="Übertrag",0,'Anlage 4'!T421),0)</f>
        <v>0</v>
      </c>
      <c r="N421" s="135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Z421" s="135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L421" s="135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X421" s="135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</row>
    <row r="422" spans="1:60" ht="12.75" hidden="1" customHeight="1" outlineLevel="3" x14ac:dyDescent="0.2">
      <c r="A422" s="79" t="str">
        <f>'Anlage 4'!D422</f>
        <v>O</v>
      </c>
      <c r="B422" s="38">
        <f>IF($A422=$D$5,'Anlage 4'!H422,0)</f>
        <v>0</v>
      </c>
      <c r="C422" s="38">
        <f>IF($A422=$D$5,'Anlage 4'!K422,0)</f>
        <v>0</v>
      </c>
      <c r="D422" s="38">
        <f>IF($A422=$D$5,'Anlage 4'!L422,0)</f>
        <v>0</v>
      </c>
      <c r="E422" s="38">
        <f>IF($A422=$D$5,'Anlage 4'!M422,0)</f>
        <v>0</v>
      </c>
      <c r="F422" s="38">
        <f>IF($A422=$D$5,'Anlage 4'!N422,0)</f>
        <v>0</v>
      </c>
      <c r="G422" s="38">
        <f>IF($A422=$D$5,'Anlage 4'!O422,0)</f>
        <v>0</v>
      </c>
      <c r="H422" s="38">
        <f>IF($A422=$D$5,'Anlage 4'!P422,0)</f>
        <v>0</v>
      </c>
      <c r="I422" s="38">
        <f>IF($A422=$D$5,'Anlage 4'!Q422,0)</f>
        <v>0</v>
      </c>
      <c r="J422" s="38">
        <f>IF($A422=$D$5,'Anlage 4'!R422,0)</f>
        <v>0</v>
      </c>
      <c r="K422" s="38">
        <f>IF($A422=$D$5,'Anlage 4'!S422,0)</f>
        <v>0</v>
      </c>
      <c r="L422" s="38">
        <f>IF($A422=$D$5,'Anlage 4'!T422,0)</f>
        <v>0</v>
      </c>
      <c r="N422" s="135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Z422" s="135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L422" s="135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X422" s="135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</row>
    <row r="423" spans="1:60" ht="12.75" hidden="1" customHeight="1" outlineLevel="3" x14ac:dyDescent="0.2">
      <c r="A423" s="79" t="str">
        <f>'Anlage 4'!D423</f>
        <v>O</v>
      </c>
      <c r="B423" s="38">
        <f>IF($A423=$D$5,'Anlage 4'!H423,0)</f>
        <v>0</v>
      </c>
      <c r="C423" s="38">
        <f>IF($A423=$D$5,'Anlage 4'!K423,0)</f>
        <v>0</v>
      </c>
      <c r="D423" s="38">
        <f>IF($A423=$D$5,'Anlage 4'!L423,0)</f>
        <v>0</v>
      </c>
      <c r="E423" s="38">
        <f>IF($A423=$D$5,'Anlage 4'!M423,0)</f>
        <v>0</v>
      </c>
      <c r="F423" s="38">
        <f>IF($A423=$D$5,'Anlage 4'!N423,0)</f>
        <v>0</v>
      </c>
      <c r="G423" s="38">
        <f>IF($A423=$D$5,'Anlage 4'!O423,0)</f>
        <v>0</v>
      </c>
      <c r="H423" s="38">
        <f>IF($A423=$D$5,'Anlage 4'!P423,0)</f>
        <v>0</v>
      </c>
      <c r="I423" s="38">
        <f>IF($A423=$D$5,'Anlage 4'!Q423,0)</f>
        <v>0</v>
      </c>
      <c r="J423" s="38">
        <f>IF($A423=$D$5,'Anlage 4'!R423,0)</f>
        <v>0</v>
      </c>
      <c r="K423" s="38">
        <f>IF($A423=$D$5,'Anlage 4'!S423,0)</f>
        <v>0</v>
      </c>
      <c r="L423" s="38">
        <f>IF($A423=$D$5,'Anlage 4'!T423,0)</f>
        <v>0</v>
      </c>
      <c r="N423" s="135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Z423" s="135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L423" s="135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X423" s="135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</row>
    <row r="424" spans="1:60" ht="12.75" hidden="1" customHeight="1" outlineLevel="3" x14ac:dyDescent="0.2">
      <c r="A424" s="79" t="str">
        <f>'Anlage 4'!D424</f>
        <v>O</v>
      </c>
      <c r="B424" s="38">
        <f>IF($A424=$D$5,'Anlage 4'!H424,0)</f>
        <v>0</v>
      </c>
      <c r="C424" s="38">
        <f>IF($A424=$D$5,'Anlage 4'!K424,0)</f>
        <v>0</v>
      </c>
      <c r="D424" s="38">
        <f>IF($A424=$D$5,'Anlage 4'!L424,0)</f>
        <v>0</v>
      </c>
      <c r="E424" s="38">
        <f>IF($A424=$D$5,'Anlage 4'!M424,0)</f>
        <v>0</v>
      </c>
      <c r="F424" s="38">
        <f>IF($A424=$D$5,'Anlage 4'!N424,0)</f>
        <v>0</v>
      </c>
      <c r="G424" s="38">
        <f>IF($A424=$D$5,'Anlage 4'!O424,0)</f>
        <v>0</v>
      </c>
      <c r="H424" s="38">
        <f>IF($A424=$D$5,'Anlage 4'!P424,0)</f>
        <v>0</v>
      </c>
      <c r="I424" s="38">
        <f>IF($A424=$D$5,'Anlage 4'!Q424,0)</f>
        <v>0</v>
      </c>
      <c r="J424" s="38">
        <f>IF($A424=$D$5,'Anlage 4'!R424,0)</f>
        <v>0</v>
      </c>
      <c r="K424" s="38">
        <f>IF($A424=$D$5,'Anlage 4'!S424,0)</f>
        <v>0</v>
      </c>
      <c r="L424" s="38">
        <f>IF($A424=$D$5,'Anlage 4'!T424,0)</f>
        <v>0</v>
      </c>
      <c r="N424" s="135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Z424" s="135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L424" s="135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X424" s="135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</row>
    <row r="425" spans="1:60" ht="12.75" hidden="1" customHeight="1" outlineLevel="3" x14ac:dyDescent="0.2">
      <c r="A425" s="79" t="str">
        <f>'Anlage 4'!D425</f>
        <v>O</v>
      </c>
      <c r="B425" s="38">
        <f>IF($A425=$D$5,'Anlage 4'!H425,0)</f>
        <v>0</v>
      </c>
      <c r="C425" s="38">
        <f>IF($A425=$D$5,'Anlage 4'!K425,0)</f>
        <v>0</v>
      </c>
      <c r="D425" s="38">
        <f>IF($A425=$D$5,'Anlage 4'!L425,0)</f>
        <v>0</v>
      </c>
      <c r="E425" s="38">
        <f>IF($A425=$D$5,'Anlage 4'!M425,0)</f>
        <v>0</v>
      </c>
      <c r="F425" s="38">
        <f>IF($A425=$D$5,'Anlage 4'!N425,0)</f>
        <v>0</v>
      </c>
      <c r="G425" s="38">
        <f>IF($A425=$D$5,'Anlage 4'!O425,0)</f>
        <v>0</v>
      </c>
      <c r="H425" s="38">
        <f>IF($A425=$D$5,'Anlage 4'!P425,0)</f>
        <v>0</v>
      </c>
      <c r="I425" s="38">
        <f>IF($A425=$D$5,'Anlage 4'!Q425,0)</f>
        <v>0</v>
      </c>
      <c r="J425" s="38">
        <f>IF($A425=$D$5,'Anlage 4'!R425,0)</f>
        <v>0</v>
      </c>
      <c r="K425" s="38">
        <f>IF($A425=$D$5,'Anlage 4'!S425,0)</f>
        <v>0</v>
      </c>
      <c r="L425" s="38">
        <f>IF($A425=$D$5,'Anlage 4'!T425,0)</f>
        <v>0</v>
      </c>
      <c r="N425" s="135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Z425" s="135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L425" s="135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X425" s="135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</row>
    <row r="426" spans="1:60" ht="12.75" hidden="1" customHeight="1" outlineLevel="3" x14ac:dyDescent="0.2">
      <c r="A426" s="79" t="str">
        <f>'Anlage 4'!D426</f>
        <v>O</v>
      </c>
      <c r="B426" s="38">
        <f>IF($A426=$D$5,'Anlage 4'!H426,0)</f>
        <v>0</v>
      </c>
      <c r="C426" s="38">
        <f>IF($A426=$D$5,'Anlage 4'!K426,0)</f>
        <v>0</v>
      </c>
      <c r="D426" s="38">
        <f>IF($A426=$D$5,'Anlage 4'!L426,0)</f>
        <v>0</v>
      </c>
      <c r="E426" s="38">
        <f>IF($A426=$D$5,'Anlage 4'!M426,0)</f>
        <v>0</v>
      </c>
      <c r="F426" s="38">
        <f>IF($A426=$D$5,'Anlage 4'!N426,0)</f>
        <v>0</v>
      </c>
      <c r="G426" s="38">
        <f>IF($A426=$D$5,'Anlage 4'!O426,0)</f>
        <v>0</v>
      </c>
      <c r="H426" s="38">
        <f>IF($A426=$D$5,'Anlage 4'!P426,0)</f>
        <v>0</v>
      </c>
      <c r="I426" s="38">
        <f>IF($A426=$D$5,'Anlage 4'!Q426,0)</f>
        <v>0</v>
      </c>
      <c r="J426" s="38">
        <f>IF($A426=$D$5,'Anlage 4'!R426,0)</f>
        <v>0</v>
      </c>
      <c r="K426" s="38">
        <f>IF($A426=$D$5,'Anlage 4'!S426,0)</f>
        <v>0</v>
      </c>
      <c r="L426" s="38">
        <f>IF($A426=$D$5,'Anlage 4'!T426,0)</f>
        <v>0</v>
      </c>
      <c r="N426" s="135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Z426" s="135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L426" s="135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X426" s="135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</row>
    <row r="427" spans="1:60" ht="12.75" hidden="1" customHeight="1" outlineLevel="3" x14ac:dyDescent="0.2">
      <c r="A427" s="79" t="str">
        <f>'Anlage 4'!D427</f>
        <v>O</v>
      </c>
      <c r="B427" s="38">
        <f>IF($A427=$D$5,'Anlage 4'!H427,0)</f>
        <v>0</v>
      </c>
      <c r="C427" s="38">
        <f>IF($A427=$D$5,'Anlage 4'!K427,0)</f>
        <v>0</v>
      </c>
      <c r="D427" s="38">
        <f>IF($A427=$D$5,'Anlage 4'!L427,0)</f>
        <v>0</v>
      </c>
      <c r="E427" s="38">
        <f>IF($A427=$D$5,'Anlage 4'!M427,0)</f>
        <v>0</v>
      </c>
      <c r="F427" s="38">
        <f>IF($A427=$D$5,'Anlage 4'!N427,0)</f>
        <v>0</v>
      </c>
      <c r="G427" s="38">
        <f>IF($A427=$D$5,'Anlage 4'!O427,0)</f>
        <v>0</v>
      </c>
      <c r="H427" s="38">
        <f>IF($A427=$D$5,'Anlage 4'!P427,0)</f>
        <v>0</v>
      </c>
      <c r="I427" s="38">
        <f>IF($A427=$D$5,'Anlage 4'!Q427,0)</f>
        <v>0</v>
      </c>
      <c r="J427" s="38">
        <f>IF($A427=$D$5,'Anlage 4'!R427,0)</f>
        <v>0</v>
      </c>
      <c r="K427" s="38">
        <f>IF($A427=$D$5,'Anlage 4'!S427,0)</f>
        <v>0</v>
      </c>
      <c r="L427" s="38">
        <f>IF($A427=$D$5,'Anlage 4'!T427,0)</f>
        <v>0</v>
      </c>
      <c r="N427" s="135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Z427" s="135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L427" s="135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X427" s="135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</row>
    <row r="428" spans="1:60" ht="12.75" hidden="1" customHeight="1" outlineLevel="3" x14ac:dyDescent="0.2">
      <c r="A428" s="79" t="str">
        <f>'Anlage 4'!D428</f>
        <v>O</v>
      </c>
      <c r="B428" s="38">
        <f>IF($A428=$D$5,'Anlage 4'!H428,0)</f>
        <v>0</v>
      </c>
      <c r="C428" s="38">
        <f>IF($A428=$D$5,'Anlage 4'!K428,0)</f>
        <v>0</v>
      </c>
      <c r="D428" s="38">
        <f>IF($A428=$D$5,'Anlage 4'!L428,0)</f>
        <v>0</v>
      </c>
      <c r="E428" s="38">
        <f>IF($A428=$D$5,'Anlage 4'!M428,0)</f>
        <v>0</v>
      </c>
      <c r="F428" s="38">
        <f>IF($A428=$D$5,'Anlage 4'!N428,0)</f>
        <v>0</v>
      </c>
      <c r="G428" s="38">
        <f>IF($A428=$D$5,'Anlage 4'!O428,0)</f>
        <v>0</v>
      </c>
      <c r="H428" s="38">
        <f>IF($A428=$D$5,'Anlage 4'!P428,0)</f>
        <v>0</v>
      </c>
      <c r="I428" s="38">
        <f>IF($A428=$D$5,'Anlage 4'!Q428,0)</f>
        <v>0</v>
      </c>
      <c r="J428" s="38">
        <f>IF($A428=$D$5,'Anlage 4'!R428,0)</f>
        <v>0</v>
      </c>
      <c r="K428" s="38">
        <f>IF($A428=$D$5,'Anlage 4'!S428,0)</f>
        <v>0</v>
      </c>
      <c r="L428" s="38">
        <f>IF($A428=$D$5,'Anlage 4'!T428,0)</f>
        <v>0</v>
      </c>
      <c r="N428" s="135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Z428" s="135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L428" s="135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X428" s="135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</row>
    <row r="429" spans="1:60" ht="12.75" hidden="1" customHeight="1" outlineLevel="3" x14ac:dyDescent="0.2">
      <c r="A429" s="79" t="str">
        <f>'Anlage 4'!D429</f>
        <v>O</v>
      </c>
      <c r="B429" s="38">
        <f>IF($A429=$D$5,'Anlage 4'!H429,0)</f>
        <v>0</v>
      </c>
      <c r="C429" s="38">
        <f>IF($A429=$D$5,'Anlage 4'!K429,0)</f>
        <v>0</v>
      </c>
      <c r="D429" s="38">
        <f>IF($A429=$D$5,'Anlage 4'!L429,0)</f>
        <v>0</v>
      </c>
      <c r="E429" s="38">
        <f>IF($A429=$D$5,'Anlage 4'!M429,0)</f>
        <v>0</v>
      </c>
      <c r="F429" s="38">
        <f>IF($A429=$D$5,'Anlage 4'!N429,0)</f>
        <v>0</v>
      </c>
      <c r="G429" s="38">
        <f>IF($A429=$D$5,'Anlage 4'!O429,0)</f>
        <v>0</v>
      </c>
      <c r="H429" s="38">
        <f>IF($A429=$D$5,'Anlage 4'!P429,0)</f>
        <v>0</v>
      </c>
      <c r="I429" s="38">
        <f>IF($A429=$D$5,'Anlage 4'!Q429,0)</f>
        <v>0</v>
      </c>
      <c r="J429" s="38">
        <f>IF($A429=$D$5,'Anlage 4'!R429,0)</f>
        <v>0</v>
      </c>
      <c r="K429" s="38">
        <f>IF($A429=$D$5,'Anlage 4'!S429,0)</f>
        <v>0</v>
      </c>
      <c r="L429" s="38">
        <f>IF($A429=$D$5,'Anlage 4'!T429,0)</f>
        <v>0</v>
      </c>
      <c r="N429" s="135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Z429" s="135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L429" s="135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X429" s="135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</row>
    <row r="430" spans="1:60" ht="12.75" hidden="1" customHeight="1" outlineLevel="3" x14ac:dyDescent="0.2">
      <c r="A430" s="79" t="str">
        <f>'Anlage 4'!D430</f>
        <v>O</v>
      </c>
      <c r="B430" s="38">
        <f>IF($A430=$D$5,'Anlage 4'!H430,0)</f>
        <v>0</v>
      </c>
      <c r="C430" s="38">
        <f>IF($A430=$D$5,'Anlage 4'!K430,0)</f>
        <v>0</v>
      </c>
      <c r="D430" s="38">
        <f>IF($A430=$D$5,'Anlage 4'!L430,0)</f>
        <v>0</v>
      </c>
      <c r="E430" s="38">
        <f>IF($A430=$D$5,'Anlage 4'!M430,0)</f>
        <v>0</v>
      </c>
      <c r="F430" s="38">
        <f>IF($A430=$D$5,'Anlage 4'!N430,0)</f>
        <v>0</v>
      </c>
      <c r="G430" s="38">
        <f>IF($A430=$D$5,'Anlage 4'!O430,0)</f>
        <v>0</v>
      </c>
      <c r="H430" s="38">
        <f>IF($A430=$D$5,'Anlage 4'!P430,0)</f>
        <v>0</v>
      </c>
      <c r="I430" s="38">
        <f>IF($A430=$D$5,'Anlage 4'!Q430,0)</f>
        <v>0</v>
      </c>
      <c r="J430" s="38">
        <f>IF($A430=$D$5,'Anlage 4'!R430,0)</f>
        <v>0</v>
      </c>
      <c r="K430" s="38">
        <f>IF($A430=$D$5,'Anlage 4'!S430,0)</f>
        <v>0</v>
      </c>
      <c r="L430" s="38">
        <f>IF($A430=$D$5,'Anlage 4'!T430,0)</f>
        <v>0</v>
      </c>
      <c r="N430" s="135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Z430" s="135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L430" s="135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X430" s="135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</row>
    <row r="431" spans="1:60" ht="12.75" hidden="1" customHeight="1" outlineLevel="3" x14ac:dyDescent="0.2">
      <c r="A431" s="79" t="str">
        <f>'Anlage 4'!D431</f>
        <v>O</v>
      </c>
      <c r="B431" s="38">
        <f>IF($A431=$D$5,'Anlage 4'!H431,0)</f>
        <v>0</v>
      </c>
      <c r="C431" s="38">
        <f>IF($A431=$D$5,'Anlage 4'!K431,0)</f>
        <v>0</v>
      </c>
      <c r="D431" s="38">
        <f>IF($A431=$D$5,'Anlage 4'!L431,0)</f>
        <v>0</v>
      </c>
      <c r="E431" s="38">
        <f>IF($A431=$D$5,'Anlage 4'!M431,0)</f>
        <v>0</v>
      </c>
      <c r="F431" s="38">
        <f>IF($A431=$D$5,'Anlage 4'!N431,0)</f>
        <v>0</v>
      </c>
      <c r="G431" s="38">
        <f>IF($A431=$D$5,'Anlage 4'!O431,0)</f>
        <v>0</v>
      </c>
      <c r="H431" s="38">
        <f>IF($A431=$D$5,'Anlage 4'!P431,0)</f>
        <v>0</v>
      </c>
      <c r="I431" s="38">
        <f>IF($A431=$D$5,'Anlage 4'!Q431,0)</f>
        <v>0</v>
      </c>
      <c r="J431" s="38">
        <f>IF($A431=$D$5,'Anlage 4'!R431,0)</f>
        <v>0</v>
      </c>
      <c r="K431" s="38">
        <f>IF($A431=$D$5,'Anlage 4'!S431,0)</f>
        <v>0</v>
      </c>
      <c r="L431" s="38">
        <f>IF($A431=$D$5,'Anlage 4'!T431,0)</f>
        <v>0</v>
      </c>
      <c r="N431" s="135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Z431" s="135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L431" s="135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X431" s="135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</row>
    <row r="432" spans="1:60" ht="12.75" hidden="1" customHeight="1" outlineLevel="3" x14ac:dyDescent="0.2">
      <c r="A432" s="79" t="str">
        <f>'Anlage 4'!D432</f>
        <v>O</v>
      </c>
      <c r="B432" s="38">
        <f>IF($A432=$D$5,'Anlage 4'!H432,0)</f>
        <v>0</v>
      </c>
      <c r="C432" s="38">
        <f>IF($A432=$D$5,'Anlage 4'!K432,0)</f>
        <v>0</v>
      </c>
      <c r="D432" s="38">
        <f>IF($A432=$D$5,'Anlage 4'!L432,0)</f>
        <v>0</v>
      </c>
      <c r="E432" s="38">
        <f>IF($A432=$D$5,'Anlage 4'!M432,0)</f>
        <v>0</v>
      </c>
      <c r="F432" s="38">
        <f>IF($A432=$D$5,'Anlage 4'!N432,0)</f>
        <v>0</v>
      </c>
      <c r="G432" s="38">
        <f>IF($A432=$D$5,'Anlage 4'!O432,0)</f>
        <v>0</v>
      </c>
      <c r="H432" s="38">
        <f>IF($A432=$D$5,'Anlage 4'!P432,0)</f>
        <v>0</v>
      </c>
      <c r="I432" s="38">
        <f>IF($A432=$D$5,'Anlage 4'!Q432,0)</f>
        <v>0</v>
      </c>
      <c r="J432" s="38">
        <f>IF($A432=$D$5,'Anlage 4'!R432,0)</f>
        <v>0</v>
      </c>
      <c r="K432" s="38">
        <f>IF($A432=$D$5,'Anlage 4'!S432,0)</f>
        <v>0</v>
      </c>
      <c r="L432" s="38">
        <f>IF($A432=$D$5,'Anlage 4'!T432,0)</f>
        <v>0</v>
      </c>
      <c r="N432" s="135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Z432" s="135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L432" s="135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X432" s="135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</row>
    <row r="433" spans="1:60" ht="12.75" hidden="1" customHeight="1" outlineLevel="3" x14ac:dyDescent="0.2">
      <c r="A433" s="79" t="str">
        <f>'Anlage 4'!D433</f>
        <v>O</v>
      </c>
      <c r="B433" s="38">
        <f>IF($A433=$D$5,'Anlage 4'!H433,0)</f>
        <v>0</v>
      </c>
      <c r="C433" s="38">
        <f>IF($A433=$D$5,'Anlage 4'!K433,0)</f>
        <v>0</v>
      </c>
      <c r="D433" s="38">
        <f>IF($A433=$D$5,'Anlage 4'!L433,0)</f>
        <v>0</v>
      </c>
      <c r="E433" s="38">
        <f>IF($A433=$D$5,'Anlage 4'!M433,0)</f>
        <v>0</v>
      </c>
      <c r="F433" s="38">
        <f>IF($A433=$D$5,'Anlage 4'!N433,0)</f>
        <v>0</v>
      </c>
      <c r="G433" s="38">
        <f>IF($A433=$D$5,'Anlage 4'!O433,0)</f>
        <v>0</v>
      </c>
      <c r="H433" s="38">
        <f>IF($A433=$D$5,'Anlage 4'!P433,0)</f>
        <v>0</v>
      </c>
      <c r="I433" s="38">
        <f>IF($A433=$D$5,'Anlage 4'!Q433,0)</f>
        <v>0</v>
      </c>
      <c r="J433" s="38">
        <f>IF($A433=$D$5,'Anlage 4'!R433,0)</f>
        <v>0</v>
      </c>
      <c r="K433" s="38">
        <f>IF($A433=$D$5,'Anlage 4'!S433,0)</f>
        <v>0</v>
      </c>
      <c r="L433" s="38">
        <f>IF($A433=$D$5,'Anlage 4'!T433,0)</f>
        <v>0</v>
      </c>
      <c r="N433" s="135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Z433" s="135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L433" s="135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X433" s="135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</row>
    <row r="434" spans="1:60" ht="12.75" hidden="1" customHeight="1" outlineLevel="3" x14ac:dyDescent="0.2">
      <c r="A434" s="79" t="str">
        <f>'Anlage 4'!D434</f>
        <v>O</v>
      </c>
      <c r="B434" s="38">
        <f>IF($A434=$D$5,'Anlage 4'!H434,0)</f>
        <v>0</v>
      </c>
      <c r="C434" s="38">
        <f>IF($A434=$D$5,'Anlage 4'!K434,0)</f>
        <v>0</v>
      </c>
      <c r="D434" s="38">
        <f>IF($A434=$D$5,'Anlage 4'!L434,0)</f>
        <v>0</v>
      </c>
      <c r="E434" s="38">
        <f>IF($A434=$D$5,'Anlage 4'!M434,0)</f>
        <v>0</v>
      </c>
      <c r="F434" s="38">
        <f>IF($A434=$D$5,'Anlage 4'!N434,0)</f>
        <v>0</v>
      </c>
      <c r="G434" s="38">
        <f>IF($A434=$D$5,'Anlage 4'!O434,0)</f>
        <v>0</v>
      </c>
      <c r="H434" s="38">
        <f>IF($A434=$D$5,'Anlage 4'!P434,0)</f>
        <v>0</v>
      </c>
      <c r="I434" s="38">
        <f>IF($A434=$D$5,'Anlage 4'!Q434,0)</f>
        <v>0</v>
      </c>
      <c r="J434" s="38">
        <f>IF($A434=$D$5,'Anlage 4'!R434,0)</f>
        <v>0</v>
      </c>
      <c r="K434" s="38">
        <f>IF($A434=$D$5,'Anlage 4'!S434,0)</f>
        <v>0</v>
      </c>
      <c r="L434" s="38">
        <f>IF($A434=$D$5,'Anlage 4'!T434,0)</f>
        <v>0</v>
      </c>
      <c r="N434" s="135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Z434" s="135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L434" s="135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X434" s="135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</row>
    <row r="435" spans="1:60" ht="12.75" hidden="1" customHeight="1" outlineLevel="3" x14ac:dyDescent="0.2">
      <c r="A435" s="79" t="str">
        <f>'Anlage 4'!D435</f>
        <v>O</v>
      </c>
      <c r="B435" s="38">
        <f>IF($A435=$D$5,'Anlage 4'!H435,0)</f>
        <v>0</v>
      </c>
      <c r="C435" s="38">
        <f>IF($A435=$D$5,'Anlage 4'!K435,0)</f>
        <v>0</v>
      </c>
      <c r="D435" s="38">
        <f>IF($A435=$D$5,'Anlage 4'!L435,0)</f>
        <v>0</v>
      </c>
      <c r="E435" s="38">
        <f>IF($A435=$D$5,'Anlage 4'!M435,0)</f>
        <v>0</v>
      </c>
      <c r="F435" s="38">
        <f>IF($A435=$D$5,'Anlage 4'!N435,0)</f>
        <v>0</v>
      </c>
      <c r="G435" s="38">
        <f>IF($A435=$D$5,'Anlage 4'!O435,0)</f>
        <v>0</v>
      </c>
      <c r="H435" s="38">
        <f>IF($A435=$D$5,'Anlage 4'!P435,0)</f>
        <v>0</v>
      </c>
      <c r="I435" s="38">
        <f>IF($A435=$D$5,'Anlage 4'!Q435,0)</f>
        <v>0</v>
      </c>
      <c r="J435" s="38">
        <f>IF($A435=$D$5,'Anlage 4'!R435,0)</f>
        <v>0</v>
      </c>
      <c r="K435" s="38">
        <f>IF($A435=$D$5,'Anlage 4'!S435,0)</f>
        <v>0</v>
      </c>
      <c r="L435" s="38">
        <f>IF($A435=$D$5,'Anlage 4'!T435,0)</f>
        <v>0</v>
      </c>
      <c r="N435" s="135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Z435" s="135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L435" s="135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X435" s="135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</row>
    <row r="436" spans="1:60" ht="12.75" hidden="1" customHeight="1" outlineLevel="3" x14ac:dyDescent="0.2">
      <c r="A436" s="79" t="str">
        <f>'Anlage 4'!D436</f>
        <v>O</v>
      </c>
      <c r="B436" s="38">
        <f>IF($A436=$D$5,'Anlage 4'!H436,0)</f>
        <v>0</v>
      </c>
      <c r="C436" s="38">
        <f>IF($A436=$D$5,'Anlage 4'!K436,0)</f>
        <v>0</v>
      </c>
      <c r="D436" s="38">
        <f>IF($A436=$D$5,'Anlage 4'!L436,0)</f>
        <v>0</v>
      </c>
      <c r="E436" s="38">
        <f>IF($A436=$D$5,'Anlage 4'!M436,0)</f>
        <v>0</v>
      </c>
      <c r="F436" s="38">
        <f>IF($A436=$D$5,'Anlage 4'!N436,0)</f>
        <v>0</v>
      </c>
      <c r="G436" s="38">
        <f>IF($A436=$D$5,'Anlage 4'!O436,0)</f>
        <v>0</v>
      </c>
      <c r="H436" s="38">
        <f>IF($A436=$D$5,'Anlage 4'!P436,0)</f>
        <v>0</v>
      </c>
      <c r="I436" s="38">
        <f>IF($A436=$D$5,'Anlage 4'!Q436,0)</f>
        <v>0</v>
      </c>
      <c r="J436" s="38">
        <f>IF($A436=$D$5,'Anlage 4'!R436,0)</f>
        <v>0</v>
      </c>
      <c r="K436" s="38">
        <f>IF($A436=$D$5,'Anlage 4'!S436,0)</f>
        <v>0</v>
      </c>
      <c r="L436" s="38">
        <f>IF($A436=$D$5,'Anlage 4'!T436,0)</f>
        <v>0</v>
      </c>
      <c r="N436" s="135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Z436" s="135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L436" s="135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X436" s="135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</row>
    <row r="437" spans="1:60" ht="12.75" hidden="1" customHeight="1" outlineLevel="3" x14ac:dyDescent="0.2">
      <c r="A437" s="79" t="str">
        <f>'Anlage 4'!D437</f>
        <v>O</v>
      </c>
      <c r="B437" s="38">
        <f>IF($A437=$D$5,'Anlage 4'!H437,0)</f>
        <v>0</v>
      </c>
      <c r="C437" s="38">
        <f>IF($A437=$D$5,'Anlage 4'!K437,0)</f>
        <v>0</v>
      </c>
      <c r="D437" s="38">
        <f>IF($A437=$D$5,'Anlage 4'!L437,0)</f>
        <v>0</v>
      </c>
      <c r="E437" s="38">
        <f>IF($A437=$D$5,'Anlage 4'!M437,0)</f>
        <v>0</v>
      </c>
      <c r="F437" s="38">
        <f>IF($A437=$D$5,'Anlage 4'!N437,0)</f>
        <v>0</v>
      </c>
      <c r="G437" s="38">
        <f>IF($A437=$D$5,'Anlage 4'!O437,0)</f>
        <v>0</v>
      </c>
      <c r="H437" s="38">
        <f>IF($A437=$D$5,'Anlage 4'!P437,0)</f>
        <v>0</v>
      </c>
      <c r="I437" s="38">
        <f>IF($A437=$D$5,'Anlage 4'!Q437,0)</f>
        <v>0</v>
      </c>
      <c r="J437" s="38">
        <f>IF($A437=$D$5,'Anlage 4'!R437,0)</f>
        <v>0</v>
      </c>
      <c r="K437" s="38">
        <f>IF($A437=$D$5,'Anlage 4'!S437,0)</f>
        <v>0</v>
      </c>
      <c r="L437" s="38">
        <f>IF($A437=$D$5,'Anlage 4'!T437,0)</f>
        <v>0</v>
      </c>
      <c r="N437" s="135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Z437" s="135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L437" s="135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X437" s="135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</row>
    <row r="438" spans="1:60" ht="12.75" hidden="1" customHeight="1" outlineLevel="3" x14ac:dyDescent="0.2">
      <c r="A438" s="79" t="str">
        <f>'Anlage 4'!D438</f>
        <v>O</v>
      </c>
      <c r="B438" s="38">
        <f>IF($A438=$D$5,'Anlage 4'!H438,0)</f>
        <v>0</v>
      </c>
      <c r="C438" s="38">
        <f>IF($A438=$D$5,'Anlage 4'!K438,0)</f>
        <v>0</v>
      </c>
      <c r="D438" s="38">
        <f>IF($A438=$D$5,'Anlage 4'!L438,0)</f>
        <v>0</v>
      </c>
      <c r="E438" s="38">
        <f>IF($A438=$D$5,'Anlage 4'!M438,0)</f>
        <v>0</v>
      </c>
      <c r="F438" s="38">
        <f>IF($A438=$D$5,'Anlage 4'!N438,0)</f>
        <v>0</v>
      </c>
      <c r="G438" s="38">
        <f>IF($A438=$D$5,'Anlage 4'!O438,0)</f>
        <v>0</v>
      </c>
      <c r="H438" s="38">
        <f>IF($A438=$D$5,'Anlage 4'!P438,0)</f>
        <v>0</v>
      </c>
      <c r="I438" s="38">
        <f>IF($A438=$D$5,'Anlage 4'!Q438,0)</f>
        <v>0</v>
      </c>
      <c r="J438" s="38">
        <f>IF($A438=$D$5,'Anlage 4'!R438,0)</f>
        <v>0</v>
      </c>
      <c r="K438" s="38">
        <f>IF($A438=$D$5,'Anlage 4'!S438,0)</f>
        <v>0</v>
      </c>
      <c r="L438" s="38">
        <f>IF($A438=$D$5,'Anlage 4'!T438,0)</f>
        <v>0</v>
      </c>
      <c r="N438" s="135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Z438" s="135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L438" s="135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X438" s="135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</row>
    <row r="439" spans="1:60" ht="12.75" hidden="1" customHeight="1" outlineLevel="3" x14ac:dyDescent="0.2">
      <c r="A439" s="79" t="str">
        <f>'Anlage 4'!D439</f>
        <v>O</v>
      </c>
      <c r="B439" s="38">
        <f>IF($A439=$D$5,'Anlage 4'!H439,0)</f>
        <v>0</v>
      </c>
      <c r="C439" s="38">
        <f>IF($A439=$D$5,'Anlage 4'!K439,0)</f>
        <v>0</v>
      </c>
      <c r="D439" s="38">
        <f>IF($A439=$D$5,'Anlage 4'!L439,0)</f>
        <v>0</v>
      </c>
      <c r="E439" s="38">
        <f>IF($A439=$D$5,'Anlage 4'!M439,0)</f>
        <v>0</v>
      </c>
      <c r="F439" s="38">
        <f>IF($A439=$D$5,'Anlage 4'!N439,0)</f>
        <v>0</v>
      </c>
      <c r="G439" s="38">
        <f>IF($A439=$D$5,'Anlage 4'!O439,0)</f>
        <v>0</v>
      </c>
      <c r="H439" s="38">
        <f>IF($A439=$D$5,'Anlage 4'!P439,0)</f>
        <v>0</v>
      </c>
      <c r="I439" s="38">
        <f>IF($A439=$D$5,'Anlage 4'!Q439,0)</f>
        <v>0</v>
      </c>
      <c r="J439" s="38">
        <f>IF($A439=$D$5,'Anlage 4'!R439,0)</f>
        <v>0</v>
      </c>
      <c r="K439" s="38">
        <f>IF($A439=$D$5,'Anlage 4'!S439,0)</f>
        <v>0</v>
      </c>
      <c r="L439" s="38">
        <f>IF($A439=$D$5,'Anlage 4'!T439,0)</f>
        <v>0</v>
      </c>
      <c r="N439" s="135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Z439" s="135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L439" s="135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X439" s="135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</row>
    <row r="440" spans="1:60" ht="12.75" hidden="1" customHeight="1" outlineLevel="3" x14ac:dyDescent="0.2">
      <c r="A440" s="79" t="str">
        <f>'Anlage 4'!D440</f>
        <v>O</v>
      </c>
      <c r="B440" s="38">
        <f>IF($A440=$D$5,'Anlage 4'!H440,0)</f>
        <v>0</v>
      </c>
      <c r="C440" s="38">
        <f>IF($A440=$D$5,'Anlage 4'!K440,0)</f>
        <v>0</v>
      </c>
      <c r="D440" s="38">
        <f>IF($A440=$D$5,'Anlage 4'!L440,0)</f>
        <v>0</v>
      </c>
      <c r="E440" s="38">
        <f>IF($A440=$D$5,'Anlage 4'!M440,0)</f>
        <v>0</v>
      </c>
      <c r="F440" s="38">
        <f>IF($A440=$D$5,'Anlage 4'!N440,0)</f>
        <v>0</v>
      </c>
      <c r="G440" s="38">
        <f>IF($A440=$D$5,'Anlage 4'!O440,0)</f>
        <v>0</v>
      </c>
      <c r="H440" s="38">
        <f>IF($A440=$D$5,'Anlage 4'!P440,0)</f>
        <v>0</v>
      </c>
      <c r="I440" s="38">
        <f>IF($A440=$D$5,'Anlage 4'!Q440,0)</f>
        <v>0</v>
      </c>
      <c r="J440" s="38">
        <f>IF($A440=$D$5,'Anlage 4'!R440,0)</f>
        <v>0</v>
      </c>
      <c r="K440" s="38">
        <f>IF($A440=$D$5,'Anlage 4'!S440,0)</f>
        <v>0</v>
      </c>
      <c r="L440" s="38">
        <f>IF($A440=$D$5,'Anlage 4'!T440,0)</f>
        <v>0</v>
      </c>
      <c r="N440" s="135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Z440" s="135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L440" s="135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X440" s="135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</row>
    <row r="441" spans="1:60" ht="12.75" hidden="1" customHeight="1" outlineLevel="3" x14ac:dyDescent="0.2">
      <c r="A441" s="79" t="str">
        <f>'Anlage 4'!D441</f>
        <v>O</v>
      </c>
      <c r="B441" s="38">
        <f>IF($A441=$D$5,'Anlage 4'!H441,0)</f>
        <v>0</v>
      </c>
      <c r="C441" s="38">
        <f>IF($A441=$D$5,'Anlage 4'!K441,0)</f>
        <v>0</v>
      </c>
      <c r="D441" s="38">
        <f>IF($A441=$D$5,'Anlage 4'!L441,0)</f>
        <v>0</v>
      </c>
      <c r="E441" s="38">
        <f>IF($A441=$D$5,'Anlage 4'!M441,0)</f>
        <v>0</v>
      </c>
      <c r="F441" s="38">
        <f>IF($A441=$D$5,'Anlage 4'!N441,0)</f>
        <v>0</v>
      </c>
      <c r="G441" s="38">
        <f>IF($A441=$D$5,'Anlage 4'!O441,0)</f>
        <v>0</v>
      </c>
      <c r="H441" s="38">
        <f>IF($A441=$D$5,'Anlage 4'!P441,0)</f>
        <v>0</v>
      </c>
      <c r="I441" s="38">
        <f>IF($A441=$D$5,'Anlage 4'!Q441,0)</f>
        <v>0</v>
      </c>
      <c r="J441" s="38">
        <f>IF($A441=$D$5,'Anlage 4'!R441,0)</f>
        <v>0</v>
      </c>
      <c r="K441" s="38">
        <f>IF($A441=$D$5,'Anlage 4'!S441,0)</f>
        <v>0</v>
      </c>
      <c r="L441" s="38">
        <f>IF($A441=$D$5,'Anlage 4'!T441,0)</f>
        <v>0</v>
      </c>
      <c r="N441" s="135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Z441" s="135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L441" s="135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X441" s="135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</row>
    <row r="442" spans="1:60" ht="12.75" hidden="1" customHeight="1" outlineLevel="3" x14ac:dyDescent="0.2">
      <c r="A442" s="79" t="str">
        <f>'Anlage 4'!D442</f>
        <v>O</v>
      </c>
      <c r="B442" s="38">
        <f>IF($A442=$D$5,'Anlage 4'!H442,0)</f>
        <v>0</v>
      </c>
      <c r="C442" s="38">
        <f>IF($A442=$D$5,'Anlage 4'!K442,0)</f>
        <v>0</v>
      </c>
      <c r="D442" s="38">
        <f>IF($A442=$D$5,'Anlage 4'!L442,0)</f>
        <v>0</v>
      </c>
      <c r="E442" s="38">
        <f>IF($A442=$D$5,'Anlage 4'!M442,0)</f>
        <v>0</v>
      </c>
      <c r="F442" s="38">
        <f>IF($A442=$D$5,'Anlage 4'!N442,0)</f>
        <v>0</v>
      </c>
      <c r="G442" s="38">
        <f>IF($A442=$D$5,'Anlage 4'!O442,0)</f>
        <v>0</v>
      </c>
      <c r="H442" s="38">
        <f>IF($A442=$D$5,'Anlage 4'!P442,0)</f>
        <v>0</v>
      </c>
      <c r="I442" s="38">
        <f>IF($A442=$D$5,'Anlage 4'!Q442,0)</f>
        <v>0</v>
      </c>
      <c r="J442" s="38">
        <f>IF($A442=$D$5,'Anlage 4'!R442,0)</f>
        <v>0</v>
      </c>
      <c r="K442" s="38">
        <f>IF($A442=$D$5,'Anlage 4'!S442,0)</f>
        <v>0</v>
      </c>
      <c r="L442" s="38">
        <f>IF($A442=$D$5,'Anlage 4'!T442,0)</f>
        <v>0</v>
      </c>
      <c r="N442" s="135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Z442" s="135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L442" s="135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X442" s="135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</row>
    <row r="443" spans="1:60" ht="12.75" hidden="1" customHeight="1" outlineLevel="3" x14ac:dyDescent="0.2">
      <c r="A443" s="79" t="str">
        <f>'Anlage 4'!D443</f>
        <v>O</v>
      </c>
      <c r="B443" s="38">
        <f>IF($A443=$D$5,'Anlage 4'!H443,0)</f>
        <v>0</v>
      </c>
      <c r="C443" s="38">
        <f>IF($A443=$D$5,'Anlage 4'!K443,0)</f>
        <v>0</v>
      </c>
      <c r="D443" s="38">
        <f>IF($A443=$D$5,'Anlage 4'!L443,0)</f>
        <v>0</v>
      </c>
      <c r="E443" s="38">
        <f>IF($A443=$D$5,'Anlage 4'!M443,0)</f>
        <v>0</v>
      </c>
      <c r="F443" s="38">
        <f>IF($A443=$D$5,'Anlage 4'!N443,0)</f>
        <v>0</v>
      </c>
      <c r="G443" s="38">
        <f>IF($A443=$D$5,'Anlage 4'!O443,0)</f>
        <v>0</v>
      </c>
      <c r="H443" s="38">
        <f>IF($A443=$D$5,'Anlage 4'!P443,0)</f>
        <v>0</v>
      </c>
      <c r="I443" s="38">
        <f>IF($A443=$D$5,'Anlage 4'!Q443,0)</f>
        <v>0</v>
      </c>
      <c r="J443" s="38">
        <f>IF($A443=$D$5,'Anlage 4'!R443,0)</f>
        <v>0</v>
      </c>
      <c r="K443" s="38">
        <f>IF($A443=$D$5,'Anlage 4'!S443,0)</f>
        <v>0</v>
      </c>
      <c r="L443" s="38">
        <f>IF($A443=$D$5,'Anlage 4'!T443,0)</f>
        <v>0</v>
      </c>
      <c r="N443" s="135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Z443" s="135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L443" s="135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X443" s="135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</row>
    <row r="444" spans="1:60" ht="12.75" hidden="1" customHeight="1" outlineLevel="3" x14ac:dyDescent="0.2">
      <c r="A444" s="79" t="str">
        <f>'Anlage 4'!D444</f>
        <v>O</v>
      </c>
      <c r="B444" s="38">
        <f>IF($A444=$D$5,'Anlage 4'!H444,0)</f>
        <v>0</v>
      </c>
      <c r="C444" s="38">
        <f>IF($A444=$D$5,'Anlage 4'!K444,0)</f>
        <v>0</v>
      </c>
      <c r="D444" s="38">
        <f>IF($A444=$D$5,'Anlage 4'!L444,0)</f>
        <v>0</v>
      </c>
      <c r="E444" s="38">
        <f>IF($A444=$D$5,'Anlage 4'!M444,0)</f>
        <v>0</v>
      </c>
      <c r="F444" s="38">
        <f>IF($A444=$D$5,'Anlage 4'!N444,0)</f>
        <v>0</v>
      </c>
      <c r="G444" s="38">
        <f>IF($A444=$D$5,'Anlage 4'!O444,0)</f>
        <v>0</v>
      </c>
      <c r="H444" s="38">
        <f>IF($A444=$D$5,'Anlage 4'!P444,0)</f>
        <v>0</v>
      </c>
      <c r="I444" s="38">
        <f>IF($A444=$D$5,'Anlage 4'!Q444,0)</f>
        <v>0</v>
      </c>
      <c r="J444" s="38">
        <f>IF($A444=$D$5,'Anlage 4'!R444,0)</f>
        <v>0</v>
      </c>
      <c r="K444" s="38">
        <f>IF($A444=$D$5,'Anlage 4'!S444,0)</f>
        <v>0</v>
      </c>
      <c r="L444" s="38">
        <f>IF($A444=$D$5,'Anlage 4'!T444,0)</f>
        <v>0</v>
      </c>
      <c r="N444" s="135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Z444" s="135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L444" s="135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X444" s="135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</row>
    <row r="445" spans="1:60" ht="12.75" hidden="1" customHeight="1" outlineLevel="3" x14ac:dyDescent="0.2">
      <c r="A445" s="79" t="str">
        <f>'Anlage 4'!D445</f>
        <v>O</v>
      </c>
      <c r="B445" s="38">
        <f>IF($A445=$D$5,'Anlage 4'!H445,0)</f>
        <v>0</v>
      </c>
      <c r="C445" s="38">
        <f>IF($A445=$D$5,'Anlage 4'!K445,0)</f>
        <v>0</v>
      </c>
      <c r="D445" s="38">
        <f>IF($A445=$D$5,'Anlage 4'!L445,0)</f>
        <v>0</v>
      </c>
      <c r="E445" s="38">
        <f>IF($A445=$D$5,'Anlage 4'!M445,0)</f>
        <v>0</v>
      </c>
      <c r="F445" s="38">
        <f>IF($A445=$D$5,'Anlage 4'!N445,0)</f>
        <v>0</v>
      </c>
      <c r="G445" s="38">
        <f>IF($A445=$D$5,'Anlage 4'!O445,0)</f>
        <v>0</v>
      </c>
      <c r="H445" s="38">
        <f>IF($A445=$D$5,'Anlage 4'!P445,0)</f>
        <v>0</v>
      </c>
      <c r="I445" s="38">
        <f>IF($A445=$D$5,'Anlage 4'!Q445,0)</f>
        <v>0</v>
      </c>
      <c r="J445" s="38">
        <f>IF($A445=$D$5,'Anlage 4'!R445,0)</f>
        <v>0</v>
      </c>
      <c r="K445" s="38">
        <f>IF($A445=$D$5,'Anlage 4'!S445,0)</f>
        <v>0</v>
      </c>
      <c r="L445" s="38">
        <f>IF($A445=$D$5,'Anlage 4'!T445,0)</f>
        <v>0</v>
      </c>
      <c r="N445" s="135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Z445" s="135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L445" s="135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X445" s="135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</row>
    <row r="446" spans="1:60" ht="12.75" hidden="1" customHeight="1" outlineLevel="3" x14ac:dyDescent="0.2">
      <c r="A446" s="79" t="str">
        <f>'Anlage 4'!D446</f>
        <v>O</v>
      </c>
      <c r="B446" s="38">
        <f>IF($A446=$D$5,'Anlage 4'!H446,0)</f>
        <v>0</v>
      </c>
      <c r="C446" s="38">
        <f>IF($A446=$D$5,'Anlage 4'!K446,0)</f>
        <v>0</v>
      </c>
      <c r="D446" s="38">
        <f>IF($A446=$D$5,'Anlage 4'!L446,0)</f>
        <v>0</v>
      </c>
      <c r="E446" s="38">
        <f>IF($A446=$D$5,'Anlage 4'!M446,0)</f>
        <v>0</v>
      </c>
      <c r="F446" s="38">
        <f>IF($A446=$D$5,'Anlage 4'!N446,0)</f>
        <v>0</v>
      </c>
      <c r="G446" s="38">
        <f>IF($A446=$D$5,'Anlage 4'!O446,0)</f>
        <v>0</v>
      </c>
      <c r="H446" s="38">
        <f>IF($A446=$D$5,'Anlage 4'!P446,0)</f>
        <v>0</v>
      </c>
      <c r="I446" s="38">
        <f>IF($A446=$D$5,'Anlage 4'!Q446,0)</f>
        <v>0</v>
      </c>
      <c r="J446" s="38">
        <f>IF($A446=$D$5,'Anlage 4'!R446,0)</f>
        <v>0</v>
      </c>
      <c r="K446" s="38">
        <f>IF($A446=$D$5,'Anlage 4'!S446,0)</f>
        <v>0</v>
      </c>
      <c r="L446" s="38">
        <f>IF($A446=$D$5,'Anlage 4'!T446,0)</f>
        <v>0</v>
      </c>
      <c r="N446" s="135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Z446" s="135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L446" s="135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X446" s="135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</row>
    <row r="447" spans="1:60" ht="12.75" hidden="1" customHeight="1" outlineLevel="3" x14ac:dyDescent="0.2">
      <c r="A447" s="80" t="str">
        <f>'Anlage 4'!D447</f>
        <v>O</v>
      </c>
      <c r="B447" s="38">
        <f>IF($A447=$D$5,'Anlage 4'!H447,0)</f>
        <v>0</v>
      </c>
      <c r="C447" s="38">
        <f>IF($A447=$D$5,'Anlage 4'!K447,0)</f>
        <v>0</v>
      </c>
      <c r="D447" s="38">
        <f>IF($A447=$D$5,'Anlage 4'!L447,0)</f>
        <v>0</v>
      </c>
      <c r="E447" s="38">
        <f>IF($A447=$D$5,'Anlage 4'!M447,0)</f>
        <v>0</v>
      </c>
      <c r="F447" s="38">
        <f>IF($A447=$D$5,'Anlage 4'!N447,0)</f>
        <v>0</v>
      </c>
      <c r="G447" s="38">
        <f>IF($A447=$D$5,'Anlage 4'!O447,0)</f>
        <v>0</v>
      </c>
      <c r="H447" s="38">
        <f>IF($A447=$D$5,'Anlage 4'!P447,0)</f>
        <v>0</v>
      </c>
      <c r="I447" s="38">
        <f>IF($A447=$D$5,'Anlage 4'!Q447,0)</f>
        <v>0</v>
      </c>
      <c r="J447" s="38">
        <f>IF($A447=$D$5,'Anlage 4'!R447,0)</f>
        <v>0</v>
      </c>
      <c r="K447" s="38">
        <f>IF($A447=$D$5,'Anlage 4'!S447,0)</f>
        <v>0</v>
      </c>
      <c r="L447" s="38">
        <f>IF($A447=$D$5,'Anlage 4'!T447,0)</f>
        <v>0</v>
      </c>
      <c r="N447" s="135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Z447" s="135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L447" s="135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X447" s="135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</row>
    <row r="448" spans="1:60" ht="12.75" hidden="1" customHeight="1" outlineLevel="1" x14ac:dyDescent="0.2">
      <c r="A448" s="9"/>
      <c r="B448" s="41">
        <f t="shared" ref="B448:L448" si="73">SUM(B420:B447)</f>
        <v>0</v>
      </c>
      <c r="C448" s="41">
        <f t="shared" si="73"/>
        <v>0</v>
      </c>
      <c r="D448" s="41">
        <f t="shared" si="73"/>
        <v>0</v>
      </c>
      <c r="E448" s="41">
        <f t="shared" si="73"/>
        <v>0</v>
      </c>
      <c r="F448" s="41">
        <f t="shared" si="73"/>
        <v>0</v>
      </c>
      <c r="G448" s="41">
        <f t="shared" si="73"/>
        <v>0</v>
      </c>
      <c r="H448" s="41">
        <f t="shared" si="73"/>
        <v>0</v>
      </c>
      <c r="I448" s="41">
        <f t="shared" si="73"/>
        <v>0</v>
      </c>
      <c r="J448" s="41">
        <f t="shared" si="73"/>
        <v>0</v>
      </c>
      <c r="K448" s="41">
        <f t="shared" si="73"/>
        <v>0</v>
      </c>
      <c r="L448" s="41">
        <f t="shared" si="73"/>
        <v>0</v>
      </c>
      <c r="N448" s="134">
        <f t="shared" ref="N448:X448" si="74">IF($N$11=$A406,B448,0)</f>
        <v>0</v>
      </c>
      <c r="O448" s="134">
        <f t="shared" si="74"/>
        <v>0</v>
      </c>
      <c r="P448" s="134">
        <f t="shared" si="74"/>
        <v>0</v>
      </c>
      <c r="Q448" s="134">
        <f t="shared" si="74"/>
        <v>0</v>
      </c>
      <c r="R448" s="134">
        <f t="shared" si="74"/>
        <v>0</v>
      </c>
      <c r="S448" s="134">
        <f t="shared" si="74"/>
        <v>0</v>
      </c>
      <c r="T448" s="134">
        <f t="shared" si="74"/>
        <v>0</v>
      </c>
      <c r="U448" s="134">
        <f t="shared" si="74"/>
        <v>0</v>
      </c>
      <c r="V448" s="134">
        <f t="shared" si="74"/>
        <v>0</v>
      </c>
      <c r="W448" s="134">
        <f t="shared" si="74"/>
        <v>0</v>
      </c>
      <c r="X448" s="134">
        <f t="shared" si="74"/>
        <v>0</v>
      </c>
      <c r="Z448" s="134">
        <f t="shared" ref="Z448:AJ448" si="75">IF($Z$11=$A406,B448,0)</f>
        <v>0</v>
      </c>
      <c r="AA448" s="134">
        <f t="shared" si="75"/>
        <v>0</v>
      </c>
      <c r="AB448" s="134">
        <f t="shared" si="75"/>
        <v>0</v>
      </c>
      <c r="AC448" s="134">
        <f t="shared" si="75"/>
        <v>0</v>
      </c>
      <c r="AD448" s="134">
        <f t="shared" si="75"/>
        <v>0</v>
      </c>
      <c r="AE448" s="134">
        <f t="shared" si="75"/>
        <v>0</v>
      </c>
      <c r="AF448" s="134">
        <f t="shared" si="75"/>
        <v>0</v>
      </c>
      <c r="AG448" s="134">
        <f t="shared" si="75"/>
        <v>0</v>
      </c>
      <c r="AH448" s="134">
        <f t="shared" si="75"/>
        <v>0</v>
      </c>
      <c r="AI448" s="134">
        <f t="shared" si="75"/>
        <v>0</v>
      </c>
      <c r="AJ448" s="134">
        <f t="shared" si="75"/>
        <v>0</v>
      </c>
      <c r="AL448" s="134">
        <f t="shared" ref="AL448:AV448" si="76">IF($AL$11=$A406,B448,0)</f>
        <v>0</v>
      </c>
      <c r="AM448" s="134">
        <f t="shared" si="76"/>
        <v>0</v>
      </c>
      <c r="AN448" s="134">
        <f t="shared" si="76"/>
        <v>0</v>
      </c>
      <c r="AO448" s="134">
        <f t="shared" si="76"/>
        <v>0</v>
      </c>
      <c r="AP448" s="134">
        <f t="shared" si="76"/>
        <v>0</v>
      </c>
      <c r="AQ448" s="134">
        <f t="shared" si="76"/>
        <v>0</v>
      </c>
      <c r="AR448" s="134">
        <f t="shared" si="76"/>
        <v>0</v>
      </c>
      <c r="AS448" s="134">
        <f t="shared" si="76"/>
        <v>0</v>
      </c>
      <c r="AT448" s="134">
        <f t="shared" si="76"/>
        <v>0</v>
      </c>
      <c r="AU448" s="134">
        <f t="shared" si="76"/>
        <v>0</v>
      </c>
      <c r="AV448" s="134">
        <f t="shared" si="76"/>
        <v>0</v>
      </c>
      <c r="AX448" s="134">
        <f t="shared" ref="AX448:BH448" si="77">IF($AX$11=$A406,B448,0)</f>
        <v>0</v>
      </c>
      <c r="AY448" s="134">
        <f t="shared" si="77"/>
        <v>0</v>
      </c>
      <c r="AZ448" s="134">
        <f t="shared" si="77"/>
        <v>0</v>
      </c>
      <c r="BA448" s="134">
        <f t="shared" si="77"/>
        <v>0</v>
      </c>
      <c r="BB448" s="134">
        <f t="shared" si="77"/>
        <v>0</v>
      </c>
      <c r="BC448" s="134">
        <f t="shared" si="77"/>
        <v>0</v>
      </c>
      <c r="BD448" s="134">
        <f t="shared" si="77"/>
        <v>0</v>
      </c>
      <c r="BE448" s="134">
        <f t="shared" si="77"/>
        <v>0</v>
      </c>
      <c r="BF448" s="134">
        <f t="shared" si="77"/>
        <v>0</v>
      </c>
      <c r="BG448" s="134">
        <f t="shared" si="77"/>
        <v>0</v>
      </c>
      <c r="BH448" s="134">
        <f t="shared" si="77"/>
        <v>0</v>
      </c>
    </row>
    <row r="449" spans="1:60" ht="12.75" hidden="1" customHeight="1" outlineLevel="1" x14ac:dyDescent="0.2">
      <c r="A449" s="9"/>
      <c r="B449" s="42"/>
      <c r="C449" s="42"/>
      <c r="D449" s="41">
        <f>ROUNDDOWN(D448*$D$7,2)</f>
        <v>0</v>
      </c>
      <c r="E449" s="42"/>
      <c r="F449" s="42"/>
      <c r="G449" s="42"/>
      <c r="H449" s="42"/>
      <c r="I449" s="42"/>
      <c r="J449" s="42"/>
      <c r="K449" s="42"/>
      <c r="L449" s="42"/>
      <c r="N449" s="135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Z449" s="135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L449" s="135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X449" s="135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</row>
    <row r="450" spans="1:60" ht="12.75" hidden="1" customHeight="1" outlineLevel="1" collapsed="1" x14ac:dyDescent="0.2">
      <c r="A450" s="7"/>
      <c r="B450" s="41">
        <f>B448</f>
        <v>0</v>
      </c>
      <c r="C450" s="41">
        <f>C448</f>
        <v>0</v>
      </c>
      <c r="D450" s="41">
        <f>D448+D449</f>
        <v>0</v>
      </c>
      <c r="E450" s="41"/>
      <c r="F450" s="41">
        <f t="shared" ref="F450:L450" si="78">F448</f>
        <v>0</v>
      </c>
      <c r="G450" s="41">
        <f t="shared" si="78"/>
        <v>0</v>
      </c>
      <c r="H450" s="41">
        <f t="shared" si="78"/>
        <v>0</v>
      </c>
      <c r="I450" s="41">
        <f t="shared" si="78"/>
        <v>0</v>
      </c>
      <c r="J450" s="41">
        <f t="shared" si="78"/>
        <v>0</v>
      </c>
      <c r="K450" s="41">
        <f t="shared" si="78"/>
        <v>0</v>
      </c>
      <c r="L450" s="41">
        <f t="shared" si="78"/>
        <v>0</v>
      </c>
      <c r="N450" s="150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Z450" s="150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L450" s="150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X450" s="150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</row>
    <row r="451" spans="1:60" ht="12.75" hidden="1" customHeight="1" outlineLevel="2" x14ac:dyDescent="0.2">
      <c r="A451" s="7"/>
      <c r="B451" s="8"/>
      <c r="C451" s="35"/>
      <c r="D451" s="35"/>
      <c r="E451" s="35"/>
      <c r="F451" s="35"/>
      <c r="G451" s="35"/>
      <c r="H451" s="35"/>
      <c r="I451" s="35"/>
      <c r="J451" s="35"/>
      <c r="K451" s="35"/>
      <c r="L451" s="33"/>
      <c r="N451" s="135"/>
      <c r="O451" s="140"/>
      <c r="P451" s="140"/>
      <c r="Q451" s="140"/>
      <c r="R451" s="139"/>
      <c r="S451" s="139"/>
      <c r="T451" s="139"/>
      <c r="U451" s="139"/>
      <c r="V451" s="139"/>
      <c r="W451" s="139"/>
      <c r="X451" s="139"/>
      <c r="Z451" s="135"/>
      <c r="AA451" s="140"/>
      <c r="AB451" s="140"/>
      <c r="AC451" s="140"/>
      <c r="AD451" s="139"/>
      <c r="AE451" s="139"/>
      <c r="AF451" s="139"/>
      <c r="AG451" s="139"/>
      <c r="AH451" s="139"/>
      <c r="AI451" s="139"/>
      <c r="AJ451" s="139"/>
      <c r="AL451" s="135"/>
      <c r="AM451" s="140"/>
      <c r="AN451" s="140"/>
      <c r="AO451" s="140"/>
      <c r="AP451" s="139"/>
      <c r="AQ451" s="139"/>
      <c r="AR451" s="139"/>
      <c r="AS451" s="139"/>
      <c r="AT451" s="139"/>
      <c r="AU451" s="139"/>
      <c r="AV451" s="139"/>
      <c r="AX451" s="135"/>
      <c r="AY451" s="140"/>
      <c r="AZ451" s="140"/>
      <c r="BA451" s="140"/>
      <c r="BB451" s="139"/>
      <c r="BC451" s="139"/>
      <c r="BD451" s="139"/>
      <c r="BE451" s="139"/>
      <c r="BF451" s="139"/>
      <c r="BG451" s="139"/>
      <c r="BH451" s="139"/>
    </row>
    <row r="452" spans="1:60" ht="12.75" hidden="1" customHeight="1" outlineLevel="2" x14ac:dyDescent="0.2">
      <c r="A452" s="103" t="str">
        <f>A402</f>
        <v>BN: ______________________</v>
      </c>
      <c r="B452" s="104"/>
      <c r="C452" s="104"/>
      <c r="D452" s="105"/>
      <c r="E452" s="105"/>
      <c r="F452" s="105"/>
      <c r="G452" s="105"/>
      <c r="H452" s="105"/>
      <c r="I452" s="105"/>
      <c r="J452" s="105"/>
      <c r="K452" s="105"/>
      <c r="L452" s="106"/>
      <c r="N452" s="135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Z452" s="135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L452" s="135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X452" s="135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</row>
    <row r="453" spans="1:60" ht="12.75" hidden="1" customHeight="1" outlineLevel="2" x14ac:dyDescent="0.2">
      <c r="A453" s="7"/>
      <c r="B453" s="8"/>
      <c r="C453" s="36"/>
      <c r="D453" s="36"/>
      <c r="E453" s="36"/>
      <c r="F453" s="36"/>
      <c r="G453" s="36"/>
      <c r="H453" s="36"/>
      <c r="I453" s="36"/>
      <c r="J453" s="36"/>
      <c r="K453" s="36"/>
      <c r="L453" s="8"/>
      <c r="N453" s="135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Z453" s="135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L453" s="135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X453" s="135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</row>
    <row r="454" spans="1:60" ht="12.75" hidden="1" customHeight="1" outlineLevel="2" x14ac:dyDescent="0.2">
      <c r="A454" s="9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N454" s="135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Z454" s="135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L454" s="135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X454" s="135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</row>
    <row r="455" spans="1:60" ht="12.75" hidden="1" customHeight="1" outlineLevel="1" x14ac:dyDescent="0.2">
      <c r="A455" s="253" t="str">
        <f>A405</f>
        <v>Jahr</v>
      </c>
      <c r="B455" s="254"/>
      <c r="D455" s="21"/>
      <c r="E455" s="21"/>
      <c r="F455" s="21"/>
      <c r="G455" s="21"/>
      <c r="H455" s="21"/>
      <c r="I455" s="21"/>
      <c r="J455" s="8"/>
      <c r="K455" s="8"/>
      <c r="L455" s="10" t="str">
        <f>L405</f>
        <v xml:space="preserve"> Blatt</v>
      </c>
      <c r="N455" s="135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Z455" s="135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L455" s="135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X455" s="135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</row>
    <row r="456" spans="1:60" ht="12.75" hidden="1" customHeight="1" outlineLevel="1" collapsed="1" x14ac:dyDescent="0.2">
      <c r="A456" s="251">
        <f>'Anlage 4'!A456</f>
        <v>0</v>
      </c>
      <c r="B456" s="252"/>
      <c r="L456" s="31">
        <f>'Anlage 4'!T456</f>
        <v>10</v>
      </c>
      <c r="N456" s="135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Z456" s="135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L456" s="135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X456" s="135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</row>
    <row r="457" spans="1:60" ht="12.75" hidden="1" customHeight="1" outlineLevel="2" x14ac:dyDescent="0.2">
      <c r="A457" s="3"/>
      <c r="C457" s="8"/>
      <c r="D457" s="8"/>
      <c r="E457" s="8"/>
      <c r="F457" s="8"/>
      <c r="G457" s="8"/>
      <c r="H457" s="8"/>
      <c r="I457" s="8"/>
      <c r="J457" s="8"/>
      <c r="K457" s="8"/>
      <c r="L457" s="8"/>
      <c r="N457" s="135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Z457" s="135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L457" s="135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X457" s="135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</row>
    <row r="458" spans="1:60" ht="12.75" hidden="1" customHeight="1" outlineLevel="2" x14ac:dyDescent="0.2">
      <c r="A458" s="3"/>
      <c r="C458" s="8"/>
      <c r="D458" s="8"/>
      <c r="E458" s="8"/>
      <c r="F458" s="8"/>
      <c r="G458" s="8"/>
      <c r="H458" s="8"/>
      <c r="I458" s="8"/>
      <c r="J458" s="8"/>
      <c r="K458" s="8"/>
      <c r="L458" s="8"/>
      <c r="N458" s="135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Z458" s="135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L458" s="135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X458" s="135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</row>
    <row r="459" spans="1:60" ht="12.75" hidden="1" customHeight="1" outlineLevel="2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N459" s="135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Z459" s="135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L459" s="135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X459" s="135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</row>
    <row r="460" spans="1:60" ht="12.75" hidden="1" customHeight="1" outlineLevel="2" x14ac:dyDescent="0.2">
      <c r="A460" s="13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N460" s="135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Z460" s="135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L460" s="135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X460" s="135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</row>
    <row r="461" spans="1:60" ht="12.75" hidden="1" customHeight="1" outlineLevel="2" x14ac:dyDescent="0.2">
      <c r="A461" s="245" t="str">
        <f>A411</f>
        <v>FuE-Kategorie</v>
      </c>
      <c r="B461" s="49" t="str">
        <f>B411</f>
        <v>Personal</v>
      </c>
      <c r="C461" s="239" t="str">
        <f>C411</f>
        <v xml:space="preserve">Ausgabengruppe </v>
      </c>
      <c r="D461" s="239"/>
      <c r="E461" s="239"/>
      <c r="F461" s="239"/>
      <c r="G461" s="239"/>
      <c r="H461" s="239"/>
      <c r="I461" s="239"/>
      <c r="J461" s="239"/>
      <c r="K461" s="239"/>
      <c r="L461" s="239"/>
      <c r="N461" s="135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Z461" s="135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L461" s="135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X461" s="135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</row>
    <row r="462" spans="1:60" ht="12.75" hidden="1" customHeight="1" outlineLevel="2" x14ac:dyDescent="0.2">
      <c r="A462" s="246"/>
      <c r="B462" s="15" t="str">
        <f t="shared" ref="B462:L462" si="79">B412</f>
        <v/>
      </c>
      <c r="C462" s="15" t="str">
        <f t="shared" si="79"/>
        <v/>
      </c>
      <c r="D462" s="15" t="str">
        <f t="shared" si="79"/>
        <v/>
      </c>
      <c r="E462" s="15" t="str">
        <f t="shared" si="79"/>
        <v/>
      </c>
      <c r="F462" s="15" t="str">
        <f t="shared" si="79"/>
        <v/>
      </c>
      <c r="G462" s="15" t="str">
        <f t="shared" si="79"/>
        <v/>
      </c>
      <c r="H462" s="15" t="str">
        <f t="shared" si="79"/>
        <v/>
      </c>
      <c r="I462" s="15" t="str">
        <f t="shared" si="79"/>
        <v/>
      </c>
      <c r="J462" s="15" t="str">
        <f t="shared" si="79"/>
        <v/>
      </c>
      <c r="K462" s="15" t="str">
        <f t="shared" si="79"/>
        <v/>
      </c>
      <c r="L462" s="15" t="str">
        <f t="shared" si="79"/>
        <v/>
      </c>
      <c r="N462" s="135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Z462" s="135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L462" s="135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X462" s="135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</row>
    <row r="463" spans="1:60" ht="12.75" hidden="1" customHeight="1" outlineLevel="2" x14ac:dyDescent="0.2">
      <c r="A463" s="246"/>
      <c r="B463" s="26" t="str">
        <f t="shared" ref="B463:L463" si="80">B413</f>
        <v>Stunden</v>
      </c>
      <c r="C463" s="26" t="str">
        <f t="shared" si="80"/>
        <v/>
      </c>
      <c r="D463" s="26" t="str">
        <f t="shared" si="80"/>
        <v>Personal</v>
      </c>
      <c r="E463" s="26" t="str">
        <f t="shared" si="80"/>
        <v>Gemein-</v>
      </c>
      <c r="F463" s="26" t="str">
        <f t="shared" si="80"/>
        <v/>
      </c>
      <c r="G463" s="26" t="str">
        <f t="shared" si="80"/>
        <v/>
      </c>
      <c r="H463" s="26" t="str">
        <f t="shared" si="80"/>
        <v/>
      </c>
      <c r="I463" s="26" t="str">
        <f t="shared" si="80"/>
        <v/>
      </c>
      <c r="J463" s="26" t="str">
        <f t="shared" si="80"/>
        <v/>
      </c>
      <c r="K463" s="26" t="str">
        <f t="shared" si="80"/>
        <v/>
      </c>
      <c r="L463" s="26" t="str">
        <f t="shared" si="80"/>
        <v>externe</v>
      </c>
      <c r="N463" s="135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Z463" s="135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L463" s="135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X463" s="135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</row>
    <row r="464" spans="1:60" ht="12.75" hidden="1" customHeight="1" outlineLevel="2" x14ac:dyDescent="0.2">
      <c r="A464" s="246"/>
      <c r="B464" s="26" t="str">
        <f t="shared" ref="B464:L464" si="81">B414</f>
        <v>Gesamt</v>
      </c>
      <c r="C464" s="26" t="str">
        <f t="shared" si="81"/>
        <v/>
      </c>
      <c r="D464" s="26" t="str">
        <f t="shared" si="81"/>
        <v>Sp. 5x6</v>
      </c>
      <c r="E464" s="26" t="str">
        <f t="shared" si="81"/>
        <v>kosten</v>
      </c>
      <c r="F464" s="26" t="str">
        <f t="shared" si="81"/>
        <v/>
      </c>
      <c r="G464" s="26" t="str">
        <f t="shared" si="81"/>
        <v/>
      </c>
      <c r="H464" s="26" t="str">
        <f t="shared" si="81"/>
        <v/>
      </c>
      <c r="I464" s="26" t="str">
        <f t="shared" si="81"/>
        <v/>
      </c>
      <c r="J464" s="26" t="str">
        <f t="shared" si="81"/>
        <v/>
      </c>
      <c r="K464" s="26" t="str">
        <f t="shared" si="81"/>
        <v/>
      </c>
      <c r="L464" s="26" t="str">
        <f t="shared" si="81"/>
        <v>Studien-</v>
      </c>
      <c r="N464" s="135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Z464" s="135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L464" s="135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X464" s="135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</row>
    <row r="465" spans="1:60" ht="12.75" hidden="1" customHeight="1" outlineLevel="2" x14ac:dyDescent="0.2">
      <c r="A465" s="246"/>
      <c r="B465" s="26" t="str">
        <f t="shared" ref="B465:L465" si="82">B415</f>
        <v/>
      </c>
      <c r="C465" s="26" t="str">
        <f t="shared" si="82"/>
        <v/>
      </c>
      <c r="D465" s="26" t="str">
        <f t="shared" si="82"/>
        <v/>
      </c>
      <c r="E465" s="26" t="str">
        <f t="shared" si="82"/>
        <v/>
      </c>
      <c r="F465" s="26" t="str">
        <f t="shared" si="82"/>
        <v/>
      </c>
      <c r="G465" s="26" t="str">
        <f t="shared" si="82"/>
        <v/>
      </c>
      <c r="H465" s="26" t="str">
        <f t="shared" si="82"/>
        <v/>
      </c>
      <c r="I465" s="26" t="str">
        <f t="shared" si="82"/>
        <v/>
      </c>
      <c r="J465" s="26" t="str">
        <f t="shared" si="82"/>
        <v/>
      </c>
      <c r="K465" s="26" t="str">
        <f t="shared" si="82"/>
        <v/>
      </c>
      <c r="L465" s="26" t="str">
        <f t="shared" si="82"/>
        <v>kosten</v>
      </c>
      <c r="N465" s="135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Z465" s="135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L465" s="135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X465" s="135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</row>
    <row r="466" spans="1:60" ht="12.75" hidden="1" customHeight="1" outlineLevel="2" x14ac:dyDescent="0.2">
      <c r="A466" s="246"/>
      <c r="B466" s="26" t="str">
        <f t="shared" ref="B466:L466" si="83">B416</f>
        <v/>
      </c>
      <c r="C466" s="26" t="str">
        <f t="shared" si="83"/>
        <v/>
      </c>
      <c r="D466" s="26" t="str">
        <f t="shared" si="83"/>
        <v/>
      </c>
      <c r="E466" s="26" t="str">
        <f t="shared" si="83"/>
        <v/>
      </c>
      <c r="F466" s="26" t="str">
        <f t="shared" si="83"/>
        <v/>
      </c>
      <c r="G466" s="26" t="str">
        <f t="shared" si="83"/>
        <v/>
      </c>
      <c r="H466" s="26" t="str">
        <f t="shared" si="83"/>
        <v/>
      </c>
      <c r="I466" s="26" t="str">
        <f t="shared" si="83"/>
        <v/>
      </c>
      <c r="J466" s="26" t="str">
        <f t="shared" si="83"/>
        <v/>
      </c>
      <c r="K466" s="26" t="str">
        <f t="shared" si="83"/>
        <v/>
      </c>
      <c r="L466" s="26" t="str">
        <f t="shared" si="83"/>
        <v>(lt. Spalte 3)</v>
      </c>
      <c r="N466" s="135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Z466" s="135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L466" s="135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X466" s="135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</row>
    <row r="467" spans="1:60" ht="12.75" hidden="1" customHeight="1" outlineLevel="2" x14ac:dyDescent="0.2">
      <c r="A467" s="246"/>
      <c r="B467" s="26" t="str">
        <f t="shared" ref="B467:L467" si="84">B417</f>
        <v/>
      </c>
      <c r="C467" s="26" t="str">
        <f t="shared" si="84"/>
        <v/>
      </c>
      <c r="D467" s="26" t="str">
        <f t="shared" si="84"/>
        <v/>
      </c>
      <c r="E467" s="26" t="str">
        <f t="shared" si="84"/>
        <v/>
      </c>
      <c r="F467" s="26" t="str">
        <f t="shared" si="84"/>
        <v/>
      </c>
      <c r="G467" s="26" t="str">
        <f t="shared" si="84"/>
        <v/>
      </c>
      <c r="H467" s="26" t="str">
        <f t="shared" si="84"/>
        <v/>
      </c>
      <c r="I467" s="26" t="str">
        <f t="shared" si="84"/>
        <v/>
      </c>
      <c r="J467" s="26" t="str">
        <f t="shared" si="84"/>
        <v/>
      </c>
      <c r="K467" s="26" t="str">
        <f t="shared" si="84"/>
        <v/>
      </c>
      <c r="L467" s="26" t="str">
        <f t="shared" si="84"/>
        <v/>
      </c>
      <c r="N467" s="135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Z467" s="135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L467" s="135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X467" s="135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</row>
    <row r="468" spans="1:60" ht="12.75" hidden="1" customHeight="1" outlineLevel="2" x14ac:dyDescent="0.2">
      <c r="A468" s="247"/>
      <c r="B468" s="27" t="str">
        <f>B418</f>
        <v/>
      </c>
      <c r="C468" s="27" t="str">
        <f t="shared" ref="C468:L468" si="85">C418</f>
        <v>€</v>
      </c>
      <c r="D468" s="27" t="str">
        <f t="shared" si="85"/>
        <v>€</v>
      </c>
      <c r="E468" s="27" t="str">
        <f t="shared" si="85"/>
        <v>€</v>
      </c>
      <c r="F468" s="27" t="str">
        <f t="shared" si="85"/>
        <v>€</v>
      </c>
      <c r="G468" s="27" t="str">
        <f t="shared" si="85"/>
        <v>€</v>
      </c>
      <c r="H468" s="27" t="str">
        <f t="shared" si="85"/>
        <v>€</v>
      </c>
      <c r="I468" s="27" t="str">
        <f t="shared" si="85"/>
        <v>€</v>
      </c>
      <c r="J468" s="27" t="str">
        <f t="shared" si="85"/>
        <v>€</v>
      </c>
      <c r="K468" s="27" t="str">
        <f t="shared" si="85"/>
        <v>€</v>
      </c>
      <c r="L468" s="27" t="str">
        <f t="shared" si="85"/>
        <v>€</v>
      </c>
      <c r="N468" s="135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Z468" s="135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L468" s="135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X468" s="135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</row>
    <row r="469" spans="1:60" ht="12.75" hidden="1" customHeight="1" outlineLevel="2" collapsed="1" x14ac:dyDescent="0.2">
      <c r="A469" s="18" t="str">
        <f>A419</f>
        <v/>
      </c>
      <c r="B469" s="18">
        <f t="shared" ref="B469:L469" si="86">B419</f>
        <v>5</v>
      </c>
      <c r="C469" s="18" t="str">
        <f t="shared" si="86"/>
        <v/>
      </c>
      <c r="D469" s="18">
        <f t="shared" si="86"/>
        <v>7</v>
      </c>
      <c r="E469" s="18" t="str">
        <f t="shared" si="86"/>
        <v/>
      </c>
      <c r="F469" s="18" t="str">
        <f t="shared" si="86"/>
        <v/>
      </c>
      <c r="G469" s="18" t="str">
        <f t="shared" si="86"/>
        <v/>
      </c>
      <c r="H469" s="18" t="str">
        <f t="shared" si="86"/>
        <v/>
      </c>
      <c r="I469" s="18" t="str">
        <f t="shared" si="86"/>
        <v/>
      </c>
      <c r="J469" s="18" t="str">
        <f t="shared" si="86"/>
        <v/>
      </c>
      <c r="K469" s="18" t="str">
        <f t="shared" si="86"/>
        <v/>
      </c>
      <c r="L469" s="18">
        <f t="shared" si="86"/>
        <v>8</v>
      </c>
      <c r="N469" s="135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Z469" s="135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L469" s="135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X469" s="135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</row>
    <row r="470" spans="1:60" ht="12.75" hidden="1" customHeight="1" outlineLevel="3" x14ac:dyDescent="0.2">
      <c r="A470" s="78" t="str">
        <f>'Anlage 4'!D470</f>
        <v>O</v>
      </c>
      <c r="B470" s="38">
        <f>IF($A470=$D$5,'Anlage 4'!H470,0)</f>
        <v>0</v>
      </c>
      <c r="C470" s="38">
        <f>IF($A470=$D$5,'Anlage 4'!K470,0)</f>
        <v>0</v>
      </c>
      <c r="D470" s="38">
        <f>IF($A470=$D$5,'Anlage 4'!L470,0)</f>
        <v>0</v>
      </c>
      <c r="E470" s="38">
        <f>IF($A470=$D$5,'Anlage 4'!M470,0)</f>
        <v>0</v>
      </c>
      <c r="F470" s="38">
        <f>IF($A470=$D$5,'Anlage 4'!N470,0)</f>
        <v>0</v>
      </c>
      <c r="G470" s="38">
        <f>IF($A470=$D$5,'Anlage 4'!O470,0)</f>
        <v>0</v>
      </c>
      <c r="H470" s="38">
        <f>IF($A470=$D$5,'Anlage 4'!P470,0)</f>
        <v>0</v>
      </c>
      <c r="I470" s="38">
        <f>IF($A470=$D$5,'Anlage 4'!Q470,0)</f>
        <v>0</v>
      </c>
      <c r="J470" s="38">
        <f>IF($A470=$D$5,'Anlage 4'!R470,0)</f>
        <v>0</v>
      </c>
      <c r="K470" s="38">
        <f>IF($A470=$D$5,'Anlage 4'!S470,0)</f>
        <v>0</v>
      </c>
      <c r="L470" s="38">
        <f>IF($A470=$D$5,'Anlage 4'!T470,0)</f>
        <v>0</v>
      </c>
      <c r="N470" s="135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Z470" s="135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L470" s="135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X470" s="135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</row>
    <row r="471" spans="1:60" ht="12.75" hidden="1" customHeight="1" outlineLevel="3" x14ac:dyDescent="0.2">
      <c r="A471" s="79" t="str">
        <f>'Anlage 4'!D471</f>
        <v>O</v>
      </c>
      <c r="B471" s="38" t="str">
        <f>IF($A471=$D$5,IF('Anlage 4'!E471="Übertrag",'Anlage 4'!E471,'Anlage 4'!H471),0)</f>
        <v>Übertrag</v>
      </c>
      <c r="C471" s="38">
        <f>IF($A471=$D$5,IF($B471="Übertrag",0,'Anlage 4'!K471),0)</f>
        <v>0</v>
      </c>
      <c r="D471" s="38">
        <f>IF($A471=$D$5,IF($B471="Übertrag",0,'Anlage 4'!L471),0)</f>
        <v>0</v>
      </c>
      <c r="E471" s="38">
        <f>IF($A471=$D$5,IF($B471="Übertrag",0,'Anlage 4'!M471),0)</f>
        <v>0</v>
      </c>
      <c r="F471" s="38">
        <f>IF($A471=$D$5,IF($B471="Übertrag",0,'Anlage 4'!N471),0)</f>
        <v>0</v>
      </c>
      <c r="G471" s="38">
        <f>IF($A471=$D$5,IF($B471="Übertrag",0,'Anlage 4'!O471),0)</f>
        <v>0</v>
      </c>
      <c r="H471" s="38">
        <f>IF($A471=$D$5,IF($B471="Übertrag",0,'Anlage 4'!P471),0)</f>
        <v>0</v>
      </c>
      <c r="I471" s="38">
        <f>IF($A471=$D$5,IF($B471="Übertrag",0,'Anlage 4'!Q471),0)</f>
        <v>0</v>
      </c>
      <c r="J471" s="38">
        <f>IF($A471=$D$5,IF($B471="Übertrag",0,'Anlage 4'!R471),0)</f>
        <v>0</v>
      </c>
      <c r="K471" s="38">
        <f>IF($A471=$D$5,IF($B471="Übertrag",0,'Anlage 4'!S471),0)</f>
        <v>0</v>
      </c>
      <c r="L471" s="38">
        <f>IF($A471=$D$5,IF($B471="Übertrag",0,'Anlage 4'!T471),0)</f>
        <v>0</v>
      </c>
      <c r="N471" s="135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Z471" s="135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L471" s="135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X471" s="135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</row>
    <row r="472" spans="1:60" ht="12.75" hidden="1" customHeight="1" outlineLevel="3" x14ac:dyDescent="0.2">
      <c r="A472" s="79" t="str">
        <f>'Anlage 4'!D472</f>
        <v>O</v>
      </c>
      <c r="B472" s="38">
        <f>IF($A472=$D$5,'Anlage 4'!H472,0)</f>
        <v>0</v>
      </c>
      <c r="C472" s="38">
        <f>IF($A472=$D$5,'Anlage 4'!K472,0)</f>
        <v>0</v>
      </c>
      <c r="D472" s="38">
        <f>IF($A472=$D$5,'Anlage 4'!L472,0)</f>
        <v>0</v>
      </c>
      <c r="E472" s="38">
        <f>IF($A472=$D$5,'Anlage 4'!M472,0)</f>
        <v>0</v>
      </c>
      <c r="F472" s="38">
        <f>IF($A472=$D$5,'Anlage 4'!N472,0)</f>
        <v>0</v>
      </c>
      <c r="G472" s="38">
        <f>IF($A472=$D$5,'Anlage 4'!O472,0)</f>
        <v>0</v>
      </c>
      <c r="H472" s="38">
        <f>IF($A472=$D$5,'Anlage 4'!P472,0)</f>
        <v>0</v>
      </c>
      <c r="I472" s="38">
        <f>IF($A472=$D$5,'Anlage 4'!Q472,0)</f>
        <v>0</v>
      </c>
      <c r="J472" s="38">
        <f>IF($A472=$D$5,'Anlage 4'!R472,0)</f>
        <v>0</v>
      </c>
      <c r="K472" s="38">
        <f>IF($A472=$D$5,'Anlage 4'!S472,0)</f>
        <v>0</v>
      </c>
      <c r="L472" s="38">
        <f>IF($A472=$D$5,'Anlage 4'!T472,0)</f>
        <v>0</v>
      </c>
      <c r="N472" s="135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Z472" s="135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L472" s="135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X472" s="135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</row>
    <row r="473" spans="1:60" ht="12.75" hidden="1" customHeight="1" outlineLevel="3" x14ac:dyDescent="0.2">
      <c r="A473" s="79" t="str">
        <f>'Anlage 4'!D473</f>
        <v>O</v>
      </c>
      <c r="B473" s="38">
        <f>IF($A473=$D$5,'Anlage 4'!H473,0)</f>
        <v>0</v>
      </c>
      <c r="C473" s="38">
        <f>IF($A473=$D$5,'Anlage 4'!K473,0)</f>
        <v>0</v>
      </c>
      <c r="D473" s="38">
        <f>IF($A473=$D$5,'Anlage 4'!L473,0)</f>
        <v>0</v>
      </c>
      <c r="E473" s="38">
        <f>IF($A473=$D$5,'Anlage 4'!M473,0)</f>
        <v>0</v>
      </c>
      <c r="F473" s="38">
        <f>IF($A473=$D$5,'Anlage 4'!N473,0)</f>
        <v>0</v>
      </c>
      <c r="G473" s="38">
        <f>IF($A473=$D$5,'Anlage 4'!O473,0)</f>
        <v>0</v>
      </c>
      <c r="H473" s="38">
        <f>IF($A473=$D$5,'Anlage 4'!P473,0)</f>
        <v>0</v>
      </c>
      <c r="I473" s="38">
        <f>IF($A473=$D$5,'Anlage 4'!Q473,0)</f>
        <v>0</v>
      </c>
      <c r="J473" s="38">
        <f>IF($A473=$D$5,'Anlage 4'!R473,0)</f>
        <v>0</v>
      </c>
      <c r="K473" s="38">
        <f>IF($A473=$D$5,'Anlage 4'!S473,0)</f>
        <v>0</v>
      </c>
      <c r="L473" s="38">
        <f>IF($A473=$D$5,'Anlage 4'!T473,0)</f>
        <v>0</v>
      </c>
      <c r="N473" s="135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Z473" s="135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L473" s="135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X473" s="135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</row>
    <row r="474" spans="1:60" ht="12.75" hidden="1" customHeight="1" outlineLevel="3" x14ac:dyDescent="0.2">
      <c r="A474" s="79" t="str">
        <f>'Anlage 4'!D474</f>
        <v>O</v>
      </c>
      <c r="B474" s="38">
        <f>IF($A474=$D$5,'Anlage 4'!H474,0)</f>
        <v>0</v>
      </c>
      <c r="C474" s="38">
        <f>IF($A474=$D$5,'Anlage 4'!K474,0)</f>
        <v>0</v>
      </c>
      <c r="D474" s="38">
        <f>IF($A474=$D$5,'Anlage 4'!L474,0)</f>
        <v>0</v>
      </c>
      <c r="E474" s="38">
        <f>IF($A474=$D$5,'Anlage 4'!M474,0)</f>
        <v>0</v>
      </c>
      <c r="F474" s="38">
        <f>IF($A474=$D$5,'Anlage 4'!N474,0)</f>
        <v>0</v>
      </c>
      <c r="G474" s="38">
        <f>IF($A474=$D$5,'Anlage 4'!O474,0)</f>
        <v>0</v>
      </c>
      <c r="H474" s="38">
        <f>IF($A474=$D$5,'Anlage 4'!P474,0)</f>
        <v>0</v>
      </c>
      <c r="I474" s="38">
        <f>IF($A474=$D$5,'Anlage 4'!Q474,0)</f>
        <v>0</v>
      </c>
      <c r="J474" s="38">
        <f>IF($A474=$D$5,'Anlage 4'!R474,0)</f>
        <v>0</v>
      </c>
      <c r="K474" s="38">
        <f>IF($A474=$D$5,'Anlage 4'!S474,0)</f>
        <v>0</v>
      </c>
      <c r="L474" s="38">
        <f>IF($A474=$D$5,'Anlage 4'!T474,0)</f>
        <v>0</v>
      </c>
      <c r="N474" s="135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Z474" s="135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L474" s="135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X474" s="135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</row>
    <row r="475" spans="1:60" ht="12.75" hidden="1" customHeight="1" outlineLevel="3" x14ac:dyDescent="0.2">
      <c r="A475" s="79" t="str">
        <f>'Anlage 4'!D475</f>
        <v>O</v>
      </c>
      <c r="B475" s="38">
        <f>IF($A475=$D$5,'Anlage 4'!H475,0)</f>
        <v>0</v>
      </c>
      <c r="C475" s="38">
        <f>IF($A475=$D$5,'Anlage 4'!K475,0)</f>
        <v>0</v>
      </c>
      <c r="D475" s="38">
        <f>IF($A475=$D$5,'Anlage 4'!L475,0)</f>
        <v>0</v>
      </c>
      <c r="E475" s="38">
        <f>IF($A475=$D$5,'Anlage 4'!M475,0)</f>
        <v>0</v>
      </c>
      <c r="F475" s="38">
        <f>IF($A475=$D$5,'Anlage 4'!N475,0)</f>
        <v>0</v>
      </c>
      <c r="G475" s="38">
        <f>IF($A475=$D$5,'Anlage 4'!O475,0)</f>
        <v>0</v>
      </c>
      <c r="H475" s="38">
        <f>IF($A475=$D$5,'Anlage 4'!P475,0)</f>
        <v>0</v>
      </c>
      <c r="I475" s="38">
        <f>IF($A475=$D$5,'Anlage 4'!Q475,0)</f>
        <v>0</v>
      </c>
      <c r="J475" s="38">
        <f>IF($A475=$D$5,'Anlage 4'!R475,0)</f>
        <v>0</v>
      </c>
      <c r="K475" s="38">
        <f>IF($A475=$D$5,'Anlage 4'!S475,0)</f>
        <v>0</v>
      </c>
      <c r="L475" s="38">
        <f>IF($A475=$D$5,'Anlage 4'!T475,0)</f>
        <v>0</v>
      </c>
      <c r="N475" s="135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Z475" s="135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L475" s="135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X475" s="135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</row>
    <row r="476" spans="1:60" ht="12.75" hidden="1" customHeight="1" outlineLevel="3" x14ac:dyDescent="0.2">
      <c r="A476" s="79" t="str">
        <f>'Anlage 4'!D476</f>
        <v>O</v>
      </c>
      <c r="B476" s="38">
        <f>IF($A476=$D$5,'Anlage 4'!H476,0)</f>
        <v>0</v>
      </c>
      <c r="C476" s="38">
        <f>IF($A476=$D$5,'Anlage 4'!K476,0)</f>
        <v>0</v>
      </c>
      <c r="D476" s="38">
        <f>IF($A476=$D$5,'Anlage 4'!L476,0)</f>
        <v>0</v>
      </c>
      <c r="E476" s="38">
        <f>IF($A476=$D$5,'Anlage 4'!M476,0)</f>
        <v>0</v>
      </c>
      <c r="F476" s="38">
        <f>IF($A476=$D$5,'Anlage 4'!N476,0)</f>
        <v>0</v>
      </c>
      <c r="G476" s="38">
        <f>IF($A476=$D$5,'Anlage 4'!O476,0)</f>
        <v>0</v>
      </c>
      <c r="H476" s="38">
        <f>IF($A476=$D$5,'Anlage 4'!P476,0)</f>
        <v>0</v>
      </c>
      <c r="I476" s="38">
        <f>IF($A476=$D$5,'Anlage 4'!Q476,0)</f>
        <v>0</v>
      </c>
      <c r="J476" s="38">
        <f>IF($A476=$D$5,'Anlage 4'!R476,0)</f>
        <v>0</v>
      </c>
      <c r="K476" s="38">
        <f>IF($A476=$D$5,'Anlage 4'!S476,0)</f>
        <v>0</v>
      </c>
      <c r="L476" s="38">
        <f>IF($A476=$D$5,'Anlage 4'!T476,0)</f>
        <v>0</v>
      </c>
      <c r="N476" s="135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Z476" s="135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L476" s="135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X476" s="135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</row>
    <row r="477" spans="1:60" ht="12.75" hidden="1" customHeight="1" outlineLevel="3" x14ac:dyDescent="0.2">
      <c r="A477" s="79" t="str">
        <f>'Anlage 4'!D477</f>
        <v>O</v>
      </c>
      <c r="B477" s="38">
        <f>IF($A477=$D$5,'Anlage 4'!H477,0)</f>
        <v>0</v>
      </c>
      <c r="C477" s="38">
        <f>IF($A477=$D$5,'Anlage 4'!K477,0)</f>
        <v>0</v>
      </c>
      <c r="D477" s="38">
        <f>IF($A477=$D$5,'Anlage 4'!L477,0)</f>
        <v>0</v>
      </c>
      <c r="E477" s="38">
        <f>IF($A477=$D$5,'Anlage 4'!M477,0)</f>
        <v>0</v>
      </c>
      <c r="F477" s="38">
        <f>IF($A477=$D$5,'Anlage 4'!N477,0)</f>
        <v>0</v>
      </c>
      <c r="G477" s="38">
        <f>IF($A477=$D$5,'Anlage 4'!O477,0)</f>
        <v>0</v>
      </c>
      <c r="H477" s="38">
        <f>IF($A477=$D$5,'Anlage 4'!P477,0)</f>
        <v>0</v>
      </c>
      <c r="I477" s="38">
        <f>IF($A477=$D$5,'Anlage 4'!Q477,0)</f>
        <v>0</v>
      </c>
      <c r="J477" s="38">
        <f>IF($A477=$D$5,'Anlage 4'!R477,0)</f>
        <v>0</v>
      </c>
      <c r="K477" s="38">
        <f>IF($A477=$D$5,'Anlage 4'!S477,0)</f>
        <v>0</v>
      </c>
      <c r="L477" s="38">
        <f>IF($A477=$D$5,'Anlage 4'!T477,0)</f>
        <v>0</v>
      </c>
      <c r="N477" s="135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Z477" s="135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L477" s="135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X477" s="135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</row>
    <row r="478" spans="1:60" ht="12.75" hidden="1" customHeight="1" outlineLevel="3" x14ac:dyDescent="0.2">
      <c r="A478" s="79" t="str">
        <f>'Anlage 4'!D478</f>
        <v>O</v>
      </c>
      <c r="B478" s="38">
        <f>IF($A478=$D$5,'Anlage 4'!H478,0)</f>
        <v>0</v>
      </c>
      <c r="C478" s="38">
        <f>IF($A478=$D$5,'Anlage 4'!K478,0)</f>
        <v>0</v>
      </c>
      <c r="D478" s="38">
        <f>IF($A478=$D$5,'Anlage 4'!L478,0)</f>
        <v>0</v>
      </c>
      <c r="E478" s="38">
        <f>IF($A478=$D$5,'Anlage 4'!M478,0)</f>
        <v>0</v>
      </c>
      <c r="F478" s="38">
        <f>IF($A478=$D$5,'Anlage 4'!N478,0)</f>
        <v>0</v>
      </c>
      <c r="G478" s="38">
        <f>IF($A478=$D$5,'Anlage 4'!O478,0)</f>
        <v>0</v>
      </c>
      <c r="H478" s="38">
        <f>IF($A478=$D$5,'Anlage 4'!P478,0)</f>
        <v>0</v>
      </c>
      <c r="I478" s="38">
        <f>IF($A478=$D$5,'Anlage 4'!Q478,0)</f>
        <v>0</v>
      </c>
      <c r="J478" s="38">
        <f>IF($A478=$D$5,'Anlage 4'!R478,0)</f>
        <v>0</v>
      </c>
      <c r="K478" s="38">
        <f>IF($A478=$D$5,'Anlage 4'!S478,0)</f>
        <v>0</v>
      </c>
      <c r="L478" s="38">
        <f>IF($A478=$D$5,'Anlage 4'!T478,0)</f>
        <v>0</v>
      </c>
      <c r="N478" s="135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Z478" s="135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L478" s="135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X478" s="135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</row>
    <row r="479" spans="1:60" ht="12.75" hidden="1" customHeight="1" outlineLevel="3" x14ac:dyDescent="0.2">
      <c r="A479" s="79" t="str">
        <f>'Anlage 4'!D479</f>
        <v>O</v>
      </c>
      <c r="B479" s="38">
        <f>IF($A479=$D$5,'Anlage 4'!H479,0)</f>
        <v>0</v>
      </c>
      <c r="C479" s="38">
        <f>IF($A479=$D$5,'Anlage 4'!K479,0)</f>
        <v>0</v>
      </c>
      <c r="D479" s="38">
        <f>IF($A479=$D$5,'Anlage 4'!L479,0)</f>
        <v>0</v>
      </c>
      <c r="E479" s="38">
        <f>IF($A479=$D$5,'Anlage 4'!M479,0)</f>
        <v>0</v>
      </c>
      <c r="F479" s="38">
        <f>IF($A479=$D$5,'Anlage 4'!N479,0)</f>
        <v>0</v>
      </c>
      <c r="G479" s="38">
        <f>IF($A479=$D$5,'Anlage 4'!O479,0)</f>
        <v>0</v>
      </c>
      <c r="H479" s="38">
        <f>IF($A479=$D$5,'Anlage 4'!P479,0)</f>
        <v>0</v>
      </c>
      <c r="I479" s="38">
        <f>IF($A479=$D$5,'Anlage 4'!Q479,0)</f>
        <v>0</v>
      </c>
      <c r="J479" s="38">
        <f>IF($A479=$D$5,'Anlage 4'!R479,0)</f>
        <v>0</v>
      </c>
      <c r="K479" s="38">
        <f>IF($A479=$D$5,'Anlage 4'!S479,0)</f>
        <v>0</v>
      </c>
      <c r="L479" s="38">
        <f>IF($A479=$D$5,'Anlage 4'!T479,0)</f>
        <v>0</v>
      </c>
      <c r="N479" s="135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Z479" s="135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L479" s="135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X479" s="135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</row>
    <row r="480" spans="1:60" ht="12.75" hidden="1" customHeight="1" outlineLevel="3" x14ac:dyDescent="0.2">
      <c r="A480" s="79" t="str">
        <f>'Anlage 4'!D480</f>
        <v>O</v>
      </c>
      <c r="B480" s="38">
        <f>IF($A480=$D$5,'Anlage 4'!H480,0)</f>
        <v>0</v>
      </c>
      <c r="C480" s="38">
        <f>IF($A480=$D$5,'Anlage 4'!K480,0)</f>
        <v>0</v>
      </c>
      <c r="D480" s="38">
        <f>IF($A480=$D$5,'Anlage 4'!L480,0)</f>
        <v>0</v>
      </c>
      <c r="E480" s="38">
        <f>IF($A480=$D$5,'Anlage 4'!M480,0)</f>
        <v>0</v>
      </c>
      <c r="F480" s="38">
        <f>IF($A480=$D$5,'Anlage 4'!N480,0)</f>
        <v>0</v>
      </c>
      <c r="G480" s="38">
        <f>IF($A480=$D$5,'Anlage 4'!O480,0)</f>
        <v>0</v>
      </c>
      <c r="H480" s="38">
        <f>IF($A480=$D$5,'Anlage 4'!P480,0)</f>
        <v>0</v>
      </c>
      <c r="I480" s="38">
        <f>IF($A480=$D$5,'Anlage 4'!Q480,0)</f>
        <v>0</v>
      </c>
      <c r="J480" s="38">
        <f>IF($A480=$D$5,'Anlage 4'!R480,0)</f>
        <v>0</v>
      </c>
      <c r="K480" s="38">
        <f>IF($A480=$D$5,'Anlage 4'!S480,0)</f>
        <v>0</v>
      </c>
      <c r="L480" s="38">
        <f>IF($A480=$D$5,'Anlage 4'!T480,0)</f>
        <v>0</v>
      </c>
      <c r="N480" s="135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Z480" s="135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L480" s="135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X480" s="135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</row>
    <row r="481" spans="1:60" ht="12.75" hidden="1" customHeight="1" outlineLevel="3" x14ac:dyDescent="0.2">
      <c r="A481" s="79" t="str">
        <f>'Anlage 4'!D481</f>
        <v>O</v>
      </c>
      <c r="B481" s="38">
        <f>IF($A481=$D$5,'Anlage 4'!H481,0)</f>
        <v>0</v>
      </c>
      <c r="C481" s="38">
        <f>IF($A481=$D$5,'Anlage 4'!K481,0)</f>
        <v>0</v>
      </c>
      <c r="D481" s="38">
        <f>IF($A481=$D$5,'Anlage 4'!L481,0)</f>
        <v>0</v>
      </c>
      <c r="E481" s="38">
        <f>IF($A481=$D$5,'Anlage 4'!M481,0)</f>
        <v>0</v>
      </c>
      <c r="F481" s="38">
        <f>IF($A481=$D$5,'Anlage 4'!N481,0)</f>
        <v>0</v>
      </c>
      <c r="G481" s="38">
        <f>IF($A481=$D$5,'Anlage 4'!O481,0)</f>
        <v>0</v>
      </c>
      <c r="H481" s="38">
        <f>IF($A481=$D$5,'Anlage 4'!P481,0)</f>
        <v>0</v>
      </c>
      <c r="I481" s="38">
        <f>IF($A481=$D$5,'Anlage 4'!Q481,0)</f>
        <v>0</v>
      </c>
      <c r="J481" s="38">
        <f>IF($A481=$D$5,'Anlage 4'!R481,0)</f>
        <v>0</v>
      </c>
      <c r="K481" s="38">
        <f>IF($A481=$D$5,'Anlage 4'!S481,0)</f>
        <v>0</v>
      </c>
      <c r="L481" s="38">
        <f>IF($A481=$D$5,'Anlage 4'!T481,0)</f>
        <v>0</v>
      </c>
      <c r="N481" s="135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Z481" s="135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L481" s="135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X481" s="135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</row>
    <row r="482" spans="1:60" ht="12.75" hidden="1" customHeight="1" outlineLevel="3" x14ac:dyDescent="0.2">
      <c r="A482" s="79" t="str">
        <f>'Anlage 4'!D482</f>
        <v>O</v>
      </c>
      <c r="B482" s="38">
        <f>IF($A482=$D$5,'Anlage 4'!H482,0)</f>
        <v>0</v>
      </c>
      <c r="C482" s="38">
        <f>IF($A482=$D$5,'Anlage 4'!K482,0)</f>
        <v>0</v>
      </c>
      <c r="D482" s="38">
        <f>IF($A482=$D$5,'Anlage 4'!L482,0)</f>
        <v>0</v>
      </c>
      <c r="E482" s="38">
        <f>IF($A482=$D$5,'Anlage 4'!M482,0)</f>
        <v>0</v>
      </c>
      <c r="F482" s="38">
        <f>IF($A482=$D$5,'Anlage 4'!N482,0)</f>
        <v>0</v>
      </c>
      <c r="G482" s="38">
        <f>IF($A482=$D$5,'Anlage 4'!O482,0)</f>
        <v>0</v>
      </c>
      <c r="H482" s="38">
        <f>IF($A482=$D$5,'Anlage 4'!P482,0)</f>
        <v>0</v>
      </c>
      <c r="I482" s="38">
        <f>IF($A482=$D$5,'Anlage 4'!Q482,0)</f>
        <v>0</v>
      </c>
      <c r="J482" s="38">
        <f>IF($A482=$D$5,'Anlage 4'!R482,0)</f>
        <v>0</v>
      </c>
      <c r="K482" s="38">
        <f>IF($A482=$D$5,'Anlage 4'!S482,0)</f>
        <v>0</v>
      </c>
      <c r="L482" s="38">
        <f>IF($A482=$D$5,'Anlage 4'!T482,0)</f>
        <v>0</v>
      </c>
      <c r="N482" s="135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Z482" s="135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L482" s="135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X482" s="135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</row>
    <row r="483" spans="1:60" ht="12.75" hidden="1" customHeight="1" outlineLevel="3" x14ac:dyDescent="0.2">
      <c r="A483" s="79" t="str">
        <f>'Anlage 4'!D483</f>
        <v>O</v>
      </c>
      <c r="B483" s="38">
        <f>IF($A483=$D$5,'Anlage 4'!H483,0)</f>
        <v>0</v>
      </c>
      <c r="C483" s="38">
        <f>IF($A483=$D$5,'Anlage 4'!K483,0)</f>
        <v>0</v>
      </c>
      <c r="D483" s="38">
        <f>IF($A483=$D$5,'Anlage 4'!L483,0)</f>
        <v>0</v>
      </c>
      <c r="E483" s="38">
        <f>IF($A483=$D$5,'Anlage 4'!M483,0)</f>
        <v>0</v>
      </c>
      <c r="F483" s="38">
        <f>IF($A483=$D$5,'Anlage 4'!N483,0)</f>
        <v>0</v>
      </c>
      <c r="G483" s="38">
        <f>IF($A483=$D$5,'Anlage 4'!O483,0)</f>
        <v>0</v>
      </c>
      <c r="H483" s="38">
        <f>IF($A483=$D$5,'Anlage 4'!P483,0)</f>
        <v>0</v>
      </c>
      <c r="I483" s="38">
        <f>IF($A483=$D$5,'Anlage 4'!Q483,0)</f>
        <v>0</v>
      </c>
      <c r="J483" s="38">
        <f>IF($A483=$D$5,'Anlage 4'!R483,0)</f>
        <v>0</v>
      </c>
      <c r="K483" s="38">
        <f>IF($A483=$D$5,'Anlage 4'!S483,0)</f>
        <v>0</v>
      </c>
      <c r="L483" s="38">
        <f>IF($A483=$D$5,'Anlage 4'!T483,0)</f>
        <v>0</v>
      </c>
      <c r="N483" s="135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Z483" s="135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L483" s="135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X483" s="135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</row>
    <row r="484" spans="1:60" ht="12.75" hidden="1" customHeight="1" outlineLevel="3" x14ac:dyDescent="0.2">
      <c r="A484" s="79" t="str">
        <f>'Anlage 4'!D484</f>
        <v>O</v>
      </c>
      <c r="B484" s="38">
        <f>IF($A484=$D$5,'Anlage 4'!H484,0)</f>
        <v>0</v>
      </c>
      <c r="C484" s="38">
        <f>IF($A484=$D$5,'Anlage 4'!K484,0)</f>
        <v>0</v>
      </c>
      <c r="D484" s="38">
        <f>IF($A484=$D$5,'Anlage 4'!L484,0)</f>
        <v>0</v>
      </c>
      <c r="E484" s="38">
        <f>IF($A484=$D$5,'Anlage 4'!M484,0)</f>
        <v>0</v>
      </c>
      <c r="F484" s="38">
        <f>IF($A484=$D$5,'Anlage 4'!N484,0)</f>
        <v>0</v>
      </c>
      <c r="G484" s="38">
        <f>IF($A484=$D$5,'Anlage 4'!O484,0)</f>
        <v>0</v>
      </c>
      <c r="H484" s="38">
        <f>IF($A484=$D$5,'Anlage 4'!P484,0)</f>
        <v>0</v>
      </c>
      <c r="I484" s="38">
        <f>IF($A484=$D$5,'Anlage 4'!Q484,0)</f>
        <v>0</v>
      </c>
      <c r="J484" s="38">
        <f>IF($A484=$D$5,'Anlage 4'!R484,0)</f>
        <v>0</v>
      </c>
      <c r="K484" s="38">
        <f>IF($A484=$D$5,'Anlage 4'!S484,0)</f>
        <v>0</v>
      </c>
      <c r="L484" s="38">
        <f>IF($A484=$D$5,'Anlage 4'!T484,0)</f>
        <v>0</v>
      </c>
      <c r="N484" s="135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Z484" s="135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L484" s="135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X484" s="135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</row>
    <row r="485" spans="1:60" ht="12.75" hidden="1" customHeight="1" outlineLevel="3" x14ac:dyDescent="0.2">
      <c r="A485" s="79" t="str">
        <f>'Anlage 4'!D485</f>
        <v>O</v>
      </c>
      <c r="B485" s="38">
        <f>IF($A485=$D$5,'Anlage 4'!H485,0)</f>
        <v>0</v>
      </c>
      <c r="C485" s="38">
        <f>IF($A485=$D$5,'Anlage 4'!K485,0)</f>
        <v>0</v>
      </c>
      <c r="D485" s="38">
        <f>IF($A485=$D$5,'Anlage 4'!L485,0)</f>
        <v>0</v>
      </c>
      <c r="E485" s="38">
        <f>IF($A485=$D$5,'Anlage 4'!M485,0)</f>
        <v>0</v>
      </c>
      <c r="F485" s="38">
        <f>IF($A485=$D$5,'Anlage 4'!N485,0)</f>
        <v>0</v>
      </c>
      <c r="G485" s="38">
        <f>IF($A485=$D$5,'Anlage 4'!O485,0)</f>
        <v>0</v>
      </c>
      <c r="H485" s="38">
        <f>IF($A485=$D$5,'Anlage 4'!P485,0)</f>
        <v>0</v>
      </c>
      <c r="I485" s="38">
        <f>IF($A485=$D$5,'Anlage 4'!Q485,0)</f>
        <v>0</v>
      </c>
      <c r="J485" s="38">
        <f>IF($A485=$D$5,'Anlage 4'!R485,0)</f>
        <v>0</v>
      </c>
      <c r="K485" s="38">
        <f>IF($A485=$D$5,'Anlage 4'!S485,0)</f>
        <v>0</v>
      </c>
      <c r="L485" s="38">
        <f>IF($A485=$D$5,'Anlage 4'!T485,0)</f>
        <v>0</v>
      </c>
      <c r="N485" s="135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Z485" s="135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L485" s="135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X485" s="135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</row>
    <row r="486" spans="1:60" ht="12.75" hidden="1" customHeight="1" outlineLevel="3" x14ac:dyDescent="0.2">
      <c r="A486" s="79" t="str">
        <f>'Anlage 4'!D486</f>
        <v>O</v>
      </c>
      <c r="B486" s="38">
        <f>IF($A486=$D$5,'Anlage 4'!H486,0)</f>
        <v>0</v>
      </c>
      <c r="C486" s="38">
        <f>IF($A486=$D$5,'Anlage 4'!K486,0)</f>
        <v>0</v>
      </c>
      <c r="D486" s="38">
        <f>IF($A486=$D$5,'Anlage 4'!L486,0)</f>
        <v>0</v>
      </c>
      <c r="E486" s="38">
        <f>IF($A486=$D$5,'Anlage 4'!M486,0)</f>
        <v>0</v>
      </c>
      <c r="F486" s="38">
        <f>IF($A486=$D$5,'Anlage 4'!N486,0)</f>
        <v>0</v>
      </c>
      <c r="G486" s="38">
        <f>IF($A486=$D$5,'Anlage 4'!O486,0)</f>
        <v>0</v>
      </c>
      <c r="H486" s="38">
        <f>IF($A486=$D$5,'Anlage 4'!P486,0)</f>
        <v>0</v>
      </c>
      <c r="I486" s="38">
        <f>IF($A486=$D$5,'Anlage 4'!Q486,0)</f>
        <v>0</v>
      </c>
      <c r="J486" s="38">
        <f>IF($A486=$D$5,'Anlage 4'!R486,0)</f>
        <v>0</v>
      </c>
      <c r="K486" s="38">
        <f>IF($A486=$D$5,'Anlage 4'!S486,0)</f>
        <v>0</v>
      </c>
      <c r="L486" s="38">
        <f>IF($A486=$D$5,'Anlage 4'!T486,0)</f>
        <v>0</v>
      </c>
      <c r="N486" s="135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Z486" s="135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L486" s="135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X486" s="135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</row>
    <row r="487" spans="1:60" ht="12.75" hidden="1" customHeight="1" outlineLevel="3" x14ac:dyDescent="0.2">
      <c r="A487" s="79" t="str">
        <f>'Anlage 4'!D487</f>
        <v>O</v>
      </c>
      <c r="B487" s="38">
        <f>IF($A487=$D$5,'Anlage 4'!H487,0)</f>
        <v>0</v>
      </c>
      <c r="C487" s="38">
        <f>IF($A487=$D$5,'Anlage 4'!K487,0)</f>
        <v>0</v>
      </c>
      <c r="D487" s="38">
        <f>IF($A487=$D$5,'Anlage 4'!L487,0)</f>
        <v>0</v>
      </c>
      <c r="E487" s="38">
        <f>IF($A487=$D$5,'Anlage 4'!M487,0)</f>
        <v>0</v>
      </c>
      <c r="F487" s="38">
        <f>IF($A487=$D$5,'Anlage 4'!N487,0)</f>
        <v>0</v>
      </c>
      <c r="G487" s="38">
        <f>IF($A487=$D$5,'Anlage 4'!O487,0)</f>
        <v>0</v>
      </c>
      <c r="H487" s="38">
        <f>IF($A487=$D$5,'Anlage 4'!P487,0)</f>
        <v>0</v>
      </c>
      <c r="I487" s="38">
        <f>IF($A487=$D$5,'Anlage 4'!Q487,0)</f>
        <v>0</v>
      </c>
      <c r="J487" s="38">
        <f>IF($A487=$D$5,'Anlage 4'!R487,0)</f>
        <v>0</v>
      </c>
      <c r="K487" s="38">
        <f>IF($A487=$D$5,'Anlage 4'!S487,0)</f>
        <v>0</v>
      </c>
      <c r="L487" s="38">
        <f>IF($A487=$D$5,'Anlage 4'!T487,0)</f>
        <v>0</v>
      </c>
      <c r="N487" s="135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Z487" s="135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L487" s="135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X487" s="135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</row>
    <row r="488" spans="1:60" ht="12.75" hidden="1" customHeight="1" outlineLevel="3" x14ac:dyDescent="0.2">
      <c r="A488" s="79" t="str">
        <f>'Anlage 4'!D488</f>
        <v>O</v>
      </c>
      <c r="B488" s="38">
        <f>IF($A488=$D$5,'Anlage 4'!H488,0)</f>
        <v>0</v>
      </c>
      <c r="C488" s="38">
        <f>IF($A488=$D$5,'Anlage 4'!K488,0)</f>
        <v>0</v>
      </c>
      <c r="D488" s="38">
        <f>IF($A488=$D$5,'Anlage 4'!L488,0)</f>
        <v>0</v>
      </c>
      <c r="E488" s="38">
        <f>IF($A488=$D$5,'Anlage 4'!M488,0)</f>
        <v>0</v>
      </c>
      <c r="F488" s="38">
        <f>IF($A488=$D$5,'Anlage 4'!N488,0)</f>
        <v>0</v>
      </c>
      <c r="G488" s="38">
        <f>IF($A488=$D$5,'Anlage 4'!O488,0)</f>
        <v>0</v>
      </c>
      <c r="H488" s="38">
        <f>IF($A488=$D$5,'Anlage 4'!P488,0)</f>
        <v>0</v>
      </c>
      <c r="I488" s="38">
        <f>IF($A488=$D$5,'Anlage 4'!Q488,0)</f>
        <v>0</v>
      </c>
      <c r="J488" s="38">
        <f>IF($A488=$D$5,'Anlage 4'!R488,0)</f>
        <v>0</v>
      </c>
      <c r="K488" s="38">
        <f>IF($A488=$D$5,'Anlage 4'!S488,0)</f>
        <v>0</v>
      </c>
      <c r="L488" s="38">
        <f>IF($A488=$D$5,'Anlage 4'!T488,0)</f>
        <v>0</v>
      </c>
      <c r="N488" s="135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Z488" s="135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L488" s="135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X488" s="135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</row>
    <row r="489" spans="1:60" ht="12.75" hidden="1" customHeight="1" outlineLevel="3" x14ac:dyDescent="0.2">
      <c r="A489" s="79" t="str">
        <f>'Anlage 4'!D489</f>
        <v>O</v>
      </c>
      <c r="B489" s="38">
        <f>IF($A489=$D$5,'Anlage 4'!H489,0)</f>
        <v>0</v>
      </c>
      <c r="C489" s="38">
        <f>IF($A489=$D$5,'Anlage 4'!K489,0)</f>
        <v>0</v>
      </c>
      <c r="D489" s="38">
        <f>IF($A489=$D$5,'Anlage 4'!L489,0)</f>
        <v>0</v>
      </c>
      <c r="E489" s="38">
        <f>IF($A489=$D$5,'Anlage 4'!M489,0)</f>
        <v>0</v>
      </c>
      <c r="F489" s="38">
        <f>IF($A489=$D$5,'Anlage 4'!N489,0)</f>
        <v>0</v>
      </c>
      <c r="G489" s="38">
        <f>IF($A489=$D$5,'Anlage 4'!O489,0)</f>
        <v>0</v>
      </c>
      <c r="H489" s="38">
        <f>IF($A489=$D$5,'Anlage 4'!P489,0)</f>
        <v>0</v>
      </c>
      <c r="I489" s="38">
        <f>IF($A489=$D$5,'Anlage 4'!Q489,0)</f>
        <v>0</v>
      </c>
      <c r="J489" s="38">
        <f>IF($A489=$D$5,'Anlage 4'!R489,0)</f>
        <v>0</v>
      </c>
      <c r="K489" s="38">
        <f>IF($A489=$D$5,'Anlage 4'!S489,0)</f>
        <v>0</v>
      </c>
      <c r="L489" s="38">
        <f>IF($A489=$D$5,'Anlage 4'!T489,0)</f>
        <v>0</v>
      </c>
      <c r="N489" s="135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Z489" s="135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L489" s="135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X489" s="135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</row>
    <row r="490" spans="1:60" ht="12.75" hidden="1" customHeight="1" outlineLevel="3" x14ac:dyDescent="0.2">
      <c r="A490" s="79" t="str">
        <f>'Anlage 4'!D490</f>
        <v>O</v>
      </c>
      <c r="B490" s="38">
        <f>IF($A490=$D$5,'Anlage 4'!H490,0)</f>
        <v>0</v>
      </c>
      <c r="C490" s="38">
        <f>IF($A490=$D$5,'Anlage 4'!K490,0)</f>
        <v>0</v>
      </c>
      <c r="D490" s="38">
        <f>IF($A490=$D$5,'Anlage 4'!L490,0)</f>
        <v>0</v>
      </c>
      <c r="E490" s="38">
        <f>IF($A490=$D$5,'Anlage 4'!M490,0)</f>
        <v>0</v>
      </c>
      <c r="F490" s="38">
        <f>IF($A490=$D$5,'Anlage 4'!N490,0)</f>
        <v>0</v>
      </c>
      <c r="G490" s="38">
        <f>IF($A490=$D$5,'Anlage 4'!O490,0)</f>
        <v>0</v>
      </c>
      <c r="H490" s="38">
        <f>IF($A490=$D$5,'Anlage 4'!P490,0)</f>
        <v>0</v>
      </c>
      <c r="I490" s="38">
        <f>IF($A490=$D$5,'Anlage 4'!Q490,0)</f>
        <v>0</v>
      </c>
      <c r="J490" s="38">
        <f>IF($A490=$D$5,'Anlage 4'!R490,0)</f>
        <v>0</v>
      </c>
      <c r="K490" s="38">
        <f>IF($A490=$D$5,'Anlage 4'!S490,0)</f>
        <v>0</v>
      </c>
      <c r="L490" s="38">
        <f>IF($A490=$D$5,'Anlage 4'!T490,0)</f>
        <v>0</v>
      </c>
      <c r="N490" s="135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Z490" s="135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L490" s="135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X490" s="135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</row>
    <row r="491" spans="1:60" ht="12.75" hidden="1" customHeight="1" outlineLevel="3" x14ac:dyDescent="0.2">
      <c r="A491" s="79" t="str">
        <f>'Anlage 4'!D491</f>
        <v>O</v>
      </c>
      <c r="B491" s="38">
        <f>IF($A491=$D$5,'Anlage 4'!H491,0)</f>
        <v>0</v>
      </c>
      <c r="C491" s="38">
        <f>IF($A491=$D$5,'Anlage 4'!K491,0)</f>
        <v>0</v>
      </c>
      <c r="D491" s="38">
        <f>IF($A491=$D$5,'Anlage 4'!L491,0)</f>
        <v>0</v>
      </c>
      <c r="E491" s="38">
        <f>IF($A491=$D$5,'Anlage 4'!M491,0)</f>
        <v>0</v>
      </c>
      <c r="F491" s="38">
        <f>IF($A491=$D$5,'Anlage 4'!N491,0)</f>
        <v>0</v>
      </c>
      <c r="G491" s="38">
        <f>IF($A491=$D$5,'Anlage 4'!O491,0)</f>
        <v>0</v>
      </c>
      <c r="H491" s="38">
        <f>IF($A491=$D$5,'Anlage 4'!P491,0)</f>
        <v>0</v>
      </c>
      <c r="I491" s="38">
        <f>IF($A491=$D$5,'Anlage 4'!Q491,0)</f>
        <v>0</v>
      </c>
      <c r="J491" s="38">
        <f>IF($A491=$D$5,'Anlage 4'!R491,0)</f>
        <v>0</v>
      </c>
      <c r="K491" s="38">
        <f>IF($A491=$D$5,'Anlage 4'!S491,0)</f>
        <v>0</v>
      </c>
      <c r="L491" s="38">
        <f>IF($A491=$D$5,'Anlage 4'!T491,0)</f>
        <v>0</v>
      </c>
      <c r="N491" s="135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Z491" s="135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L491" s="135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X491" s="135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</row>
    <row r="492" spans="1:60" ht="12.75" hidden="1" customHeight="1" outlineLevel="3" x14ac:dyDescent="0.2">
      <c r="A492" s="79" t="str">
        <f>'Anlage 4'!D492</f>
        <v>O</v>
      </c>
      <c r="B492" s="38">
        <f>IF($A492=$D$5,'Anlage 4'!H492,0)</f>
        <v>0</v>
      </c>
      <c r="C492" s="38">
        <f>IF($A492=$D$5,'Anlage 4'!K492,0)</f>
        <v>0</v>
      </c>
      <c r="D492" s="38">
        <f>IF($A492=$D$5,'Anlage 4'!L492,0)</f>
        <v>0</v>
      </c>
      <c r="E492" s="38">
        <f>IF($A492=$D$5,'Anlage 4'!M492,0)</f>
        <v>0</v>
      </c>
      <c r="F492" s="38">
        <f>IF($A492=$D$5,'Anlage 4'!N492,0)</f>
        <v>0</v>
      </c>
      <c r="G492" s="38">
        <f>IF($A492=$D$5,'Anlage 4'!O492,0)</f>
        <v>0</v>
      </c>
      <c r="H492" s="38">
        <f>IF($A492=$D$5,'Anlage 4'!P492,0)</f>
        <v>0</v>
      </c>
      <c r="I492" s="38">
        <f>IF($A492=$D$5,'Anlage 4'!Q492,0)</f>
        <v>0</v>
      </c>
      <c r="J492" s="38">
        <f>IF($A492=$D$5,'Anlage 4'!R492,0)</f>
        <v>0</v>
      </c>
      <c r="K492" s="38">
        <f>IF($A492=$D$5,'Anlage 4'!S492,0)</f>
        <v>0</v>
      </c>
      <c r="L492" s="38">
        <f>IF($A492=$D$5,'Anlage 4'!T492,0)</f>
        <v>0</v>
      </c>
      <c r="N492" s="135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Z492" s="135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L492" s="135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X492" s="135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</row>
    <row r="493" spans="1:60" ht="12.75" hidden="1" customHeight="1" outlineLevel="3" x14ac:dyDescent="0.2">
      <c r="A493" s="79" t="str">
        <f>'Anlage 4'!D493</f>
        <v>O</v>
      </c>
      <c r="B493" s="38">
        <f>IF($A493=$D$5,'Anlage 4'!H493,0)</f>
        <v>0</v>
      </c>
      <c r="C493" s="38">
        <f>IF($A493=$D$5,'Anlage 4'!K493,0)</f>
        <v>0</v>
      </c>
      <c r="D493" s="38">
        <f>IF($A493=$D$5,'Anlage 4'!L493,0)</f>
        <v>0</v>
      </c>
      <c r="E493" s="38">
        <f>IF($A493=$D$5,'Anlage 4'!M493,0)</f>
        <v>0</v>
      </c>
      <c r="F493" s="38">
        <f>IF($A493=$D$5,'Anlage 4'!N493,0)</f>
        <v>0</v>
      </c>
      <c r="G493" s="38">
        <f>IF($A493=$D$5,'Anlage 4'!O493,0)</f>
        <v>0</v>
      </c>
      <c r="H493" s="38">
        <f>IF($A493=$D$5,'Anlage 4'!P493,0)</f>
        <v>0</v>
      </c>
      <c r="I493" s="38">
        <f>IF($A493=$D$5,'Anlage 4'!Q493,0)</f>
        <v>0</v>
      </c>
      <c r="J493" s="38">
        <f>IF($A493=$D$5,'Anlage 4'!R493,0)</f>
        <v>0</v>
      </c>
      <c r="K493" s="38">
        <f>IF($A493=$D$5,'Anlage 4'!S493,0)</f>
        <v>0</v>
      </c>
      <c r="L493" s="38">
        <f>IF($A493=$D$5,'Anlage 4'!T493,0)</f>
        <v>0</v>
      </c>
      <c r="N493" s="135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Z493" s="135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L493" s="135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X493" s="135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</row>
    <row r="494" spans="1:60" ht="12.75" hidden="1" customHeight="1" outlineLevel="3" x14ac:dyDescent="0.2">
      <c r="A494" s="79" t="str">
        <f>'Anlage 4'!D494</f>
        <v>O</v>
      </c>
      <c r="B494" s="38">
        <f>IF($A494=$D$5,'Anlage 4'!H494,0)</f>
        <v>0</v>
      </c>
      <c r="C494" s="38">
        <f>IF($A494=$D$5,'Anlage 4'!K494,0)</f>
        <v>0</v>
      </c>
      <c r="D494" s="38">
        <f>IF($A494=$D$5,'Anlage 4'!L494,0)</f>
        <v>0</v>
      </c>
      <c r="E494" s="38">
        <f>IF($A494=$D$5,'Anlage 4'!M494,0)</f>
        <v>0</v>
      </c>
      <c r="F494" s="38">
        <f>IF($A494=$D$5,'Anlage 4'!N494,0)</f>
        <v>0</v>
      </c>
      <c r="G494" s="38">
        <f>IF($A494=$D$5,'Anlage 4'!O494,0)</f>
        <v>0</v>
      </c>
      <c r="H494" s="38">
        <f>IF($A494=$D$5,'Anlage 4'!P494,0)</f>
        <v>0</v>
      </c>
      <c r="I494" s="38">
        <f>IF($A494=$D$5,'Anlage 4'!Q494,0)</f>
        <v>0</v>
      </c>
      <c r="J494" s="38">
        <f>IF($A494=$D$5,'Anlage 4'!R494,0)</f>
        <v>0</v>
      </c>
      <c r="K494" s="38">
        <f>IF($A494=$D$5,'Anlage 4'!S494,0)</f>
        <v>0</v>
      </c>
      <c r="L494" s="38">
        <f>IF($A494=$D$5,'Anlage 4'!T494,0)</f>
        <v>0</v>
      </c>
      <c r="N494" s="135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Z494" s="135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L494" s="135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X494" s="135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</row>
    <row r="495" spans="1:60" ht="12.75" hidden="1" customHeight="1" outlineLevel="3" x14ac:dyDescent="0.2">
      <c r="A495" s="79" t="str">
        <f>'Anlage 4'!D495</f>
        <v>O</v>
      </c>
      <c r="B495" s="38">
        <f>IF($A495=$D$5,'Anlage 4'!H495,0)</f>
        <v>0</v>
      </c>
      <c r="C495" s="38">
        <f>IF($A495=$D$5,'Anlage 4'!K495,0)</f>
        <v>0</v>
      </c>
      <c r="D495" s="38">
        <f>IF($A495=$D$5,'Anlage 4'!L495,0)</f>
        <v>0</v>
      </c>
      <c r="E495" s="38">
        <f>IF($A495=$D$5,'Anlage 4'!M495,0)</f>
        <v>0</v>
      </c>
      <c r="F495" s="38">
        <f>IF($A495=$D$5,'Anlage 4'!N495,0)</f>
        <v>0</v>
      </c>
      <c r="G495" s="38">
        <f>IF($A495=$D$5,'Anlage 4'!O495,0)</f>
        <v>0</v>
      </c>
      <c r="H495" s="38">
        <f>IF($A495=$D$5,'Anlage 4'!P495,0)</f>
        <v>0</v>
      </c>
      <c r="I495" s="38">
        <f>IF($A495=$D$5,'Anlage 4'!Q495,0)</f>
        <v>0</v>
      </c>
      <c r="J495" s="38">
        <f>IF($A495=$D$5,'Anlage 4'!R495,0)</f>
        <v>0</v>
      </c>
      <c r="K495" s="38">
        <f>IF($A495=$D$5,'Anlage 4'!S495,0)</f>
        <v>0</v>
      </c>
      <c r="L495" s="38">
        <f>IF($A495=$D$5,'Anlage 4'!T495,0)</f>
        <v>0</v>
      </c>
      <c r="N495" s="135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Z495" s="135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L495" s="135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X495" s="135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</row>
    <row r="496" spans="1:60" ht="12.75" hidden="1" customHeight="1" outlineLevel="3" x14ac:dyDescent="0.2">
      <c r="A496" s="79" t="str">
        <f>'Anlage 4'!D496</f>
        <v>O</v>
      </c>
      <c r="B496" s="38">
        <f>IF($A496=$D$5,'Anlage 4'!H496,0)</f>
        <v>0</v>
      </c>
      <c r="C496" s="38">
        <f>IF($A496=$D$5,'Anlage 4'!K496,0)</f>
        <v>0</v>
      </c>
      <c r="D496" s="38">
        <f>IF($A496=$D$5,'Anlage 4'!L496,0)</f>
        <v>0</v>
      </c>
      <c r="E496" s="38">
        <f>IF($A496=$D$5,'Anlage 4'!M496,0)</f>
        <v>0</v>
      </c>
      <c r="F496" s="38">
        <f>IF($A496=$D$5,'Anlage 4'!N496,0)</f>
        <v>0</v>
      </c>
      <c r="G496" s="38">
        <f>IF($A496=$D$5,'Anlage 4'!O496,0)</f>
        <v>0</v>
      </c>
      <c r="H496" s="38">
        <f>IF($A496=$D$5,'Anlage 4'!P496,0)</f>
        <v>0</v>
      </c>
      <c r="I496" s="38">
        <f>IF($A496=$D$5,'Anlage 4'!Q496,0)</f>
        <v>0</v>
      </c>
      <c r="J496" s="38">
        <f>IF($A496=$D$5,'Anlage 4'!R496,0)</f>
        <v>0</v>
      </c>
      <c r="K496" s="38">
        <f>IF($A496=$D$5,'Anlage 4'!S496,0)</f>
        <v>0</v>
      </c>
      <c r="L496" s="38">
        <f>IF($A496=$D$5,'Anlage 4'!T496,0)</f>
        <v>0</v>
      </c>
      <c r="N496" s="135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Z496" s="135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L496" s="135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X496" s="135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</row>
    <row r="497" spans="1:60" ht="12.75" hidden="1" customHeight="1" outlineLevel="3" x14ac:dyDescent="0.2">
      <c r="A497" s="80" t="str">
        <f>'Anlage 4'!D497</f>
        <v>O</v>
      </c>
      <c r="B497" s="38">
        <f>IF($A497=$D$5,'Anlage 4'!H497,0)</f>
        <v>0</v>
      </c>
      <c r="C497" s="38">
        <f>IF($A497=$D$5,'Anlage 4'!K497,0)</f>
        <v>0</v>
      </c>
      <c r="D497" s="38">
        <f>IF($A497=$D$5,'Anlage 4'!L497,0)</f>
        <v>0</v>
      </c>
      <c r="E497" s="38">
        <f>IF($A497=$D$5,'Anlage 4'!M497,0)</f>
        <v>0</v>
      </c>
      <c r="F497" s="38">
        <f>IF($A497=$D$5,'Anlage 4'!N497,0)</f>
        <v>0</v>
      </c>
      <c r="G497" s="38">
        <f>IF($A497=$D$5,'Anlage 4'!O497,0)</f>
        <v>0</v>
      </c>
      <c r="H497" s="38">
        <f>IF($A497=$D$5,'Anlage 4'!P497,0)</f>
        <v>0</v>
      </c>
      <c r="I497" s="38">
        <f>IF($A497=$D$5,'Anlage 4'!Q497,0)</f>
        <v>0</v>
      </c>
      <c r="J497" s="38">
        <f>IF($A497=$D$5,'Anlage 4'!R497,0)</f>
        <v>0</v>
      </c>
      <c r="K497" s="38">
        <f>IF($A497=$D$5,'Anlage 4'!S497,0)</f>
        <v>0</v>
      </c>
      <c r="L497" s="38">
        <f>IF($A497=$D$5,'Anlage 4'!T497,0)</f>
        <v>0</v>
      </c>
      <c r="N497" s="135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Z497" s="135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L497" s="135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X497" s="135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</row>
    <row r="498" spans="1:60" ht="12.75" hidden="1" customHeight="1" outlineLevel="1" x14ac:dyDescent="0.2">
      <c r="A498" s="9"/>
      <c r="B498" s="41">
        <f t="shared" ref="B498:L498" si="87">SUM(B470:B497)</f>
        <v>0</v>
      </c>
      <c r="C498" s="41">
        <f t="shared" si="87"/>
        <v>0</v>
      </c>
      <c r="D498" s="41">
        <f t="shared" si="87"/>
        <v>0</v>
      </c>
      <c r="E498" s="41">
        <f t="shared" si="87"/>
        <v>0</v>
      </c>
      <c r="F498" s="41">
        <f t="shared" si="87"/>
        <v>0</v>
      </c>
      <c r="G498" s="41">
        <f t="shared" si="87"/>
        <v>0</v>
      </c>
      <c r="H498" s="41">
        <f t="shared" si="87"/>
        <v>0</v>
      </c>
      <c r="I498" s="41">
        <f t="shared" si="87"/>
        <v>0</v>
      </c>
      <c r="J498" s="41">
        <f t="shared" si="87"/>
        <v>0</v>
      </c>
      <c r="K498" s="41">
        <f t="shared" si="87"/>
        <v>0</v>
      </c>
      <c r="L498" s="41">
        <f t="shared" si="87"/>
        <v>0</v>
      </c>
      <c r="N498" s="134">
        <f t="shared" ref="N498:X498" si="88">IF($N$11=$A456,B498,0)</f>
        <v>0</v>
      </c>
      <c r="O498" s="134">
        <f t="shared" si="88"/>
        <v>0</v>
      </c>
      <c r="P498" s="134">
        <f t="shared" si="88"/>
        <v>0</v>
      </c>
      <c r="Q498" s="134">
        <f t="shared" si="88"/>
        <v>0</v>
      </c>
      <c r="R498" s="134">
        <f t="shared" si="88"/>
        <v>0</v>
      </c>
      <c r="S498" s="134">
        <f t="shared" si="88"/>
        <v>0</v>
      </c>
      <c r="T498" s="134">
        <f t="shared" si="88"/>
        <v>0</v>
      </c>
      <c r="U498" s="134">
        <f t="shared" si="88"/>
        <v>0</v>
      </c>
      <c r="V498" s="134">
        <f t="shared" si="88"/>
        <v>0</v>
      </c>
      <c r="W498" s="134">
        <f t="shared" si="88"/>
        <v>0</v>
      </c>
      <c r="X498" s="134">
        <f t="shared" si="88"/>
        <v>0</v>
      </c>
      <c r="Z498" s="134">
        <f t="shared" ref="Z498:AJ498" si="89">IF($Z$11=$A456,B498,0)</f>
        <v>0</v>
      </c>
      <c r="AA498" s="134">
        <f t="shared" si="89"/>
        <v>0</v>
      </c>
      <c r="AB498" s="134">
        <f t="shared" si="89"/>
        <v>0</v>
      </c>
      <c r="AC498" s="134">
        <f t="shared" si="89"/>
        <v>0</v>
      </c>
      <c r="AD498" s="134">
        <f t="shared" si="89"/>
        <v>0</v>
      </c>
      <c r="AE498" s="134">
        <f t="shared" si="89"/>
        <v>0</v>
      </c>
      <c r="AF498" s="134">
        <f t="shared" si="89"/>
        <v>0</v>
      </c>
      <c r="AG498" s="134">
        <f t="shared" si="89"/>
        <v>0</v>
      </c>
      <c r="AH498" s="134">
        <f t="shared" si="89"/>
        <v>0</v>
      </c>
      <c r="AI498" s="134">
        <f t="shared" si="89"/>
        <v>0</v>
      </c>
      <c r="AJ498" s="134">
        <f t="shared" si="89"/>
        <v>0</v>
      </c>
      <c r="AL498" s="134">
        <f t="shared" ref="AL498:AV498" si="90">IF($AL$11=$A456,B498,0)</f>
        <v>0</v>
      </c>
      <c r="AM498" s="134">
        <f t="shared" si="90"/>
        <v>0</v>
      </c>
      <c r="AN498" s="134">
        <f t="shared" si="90"/>
        <v>0</v>
      </c>
      <c r="AO498" s="134">
        <f t="shared" si="90"/>
        <v>0</v>
      </c>
      <c r="AP498" s="134">
        <f t="shared" si="90"/>
        <v>0</v>
      </c>
      <c r="AQ498" s="134">
        <f t="shared" si="90"/>
        <v>0</v>
      </c>
      <c r="AR498" s="134">
        <f t="shared" si="90"/>
        <v>0</v>
      </c>
      <c r="AS498" s="134">
        <f t="shared" si="90"/>
        <v>0</v>
      </c>
      <c r="AT498" s="134">
        <f t="shared" si="90"/>
        <v>0</v>
      </c>
      <c r="AU498" s="134">
        <f t="shared" si="90"/>
        <v>0</v>
      </c>
      <c r="AV498" s="134">
        <f t="shared" si="90"/>
        <v>0</v>
      </c>
      <c r="AX498" s="134">
        <f t="shared" ref="AX498:BH498" si="91">IF($AX$11=$A456,B498,0)</f>
        <v>0</v>
      </c>
      <c r="AY498" s="134">
        <f t="shared" si="91"/>
        <v>0</v>
      </c>
      <c r="AZ498" s="134">
        <f t="shared" si="91"/>
        <v>0</v>
      </c>
      <c r="BA498" s="134">
        <f t="shared" si="91"/>
        <v>0</v>
      </c>
      <c r="BB498" s="134">
        <f t="shared" si="91"/>
        <v>0</v>
      </c>
      <c r="BC498" s="134">
        <f t="shared" si="91"/>
        <v>0</v>
      </c>
      <c r="BD498" s="134">
        <f t="shared" si="91"/>
        <v>0</v>
      </c>
      <c r="BE498" s="134">
        <f t="shared" si="91"/>
        <v>0</v>
      </c>
      <c r="BF498" s="134">
        <f t="shared" si="91"/>
        <v>0</v>
      </c>
      <c r="BG498" s="134">
        <f t="shared" si="91"/>
        <v>0</v>
      </c>
      <c r="BH498" s="134">
        <f t="shared" si="91"/>
        <v>0</v>
      </c>
    </row>
    <row r="499" spans="1:60" ht="12.75" hidden="1" customHeight="1" outlineLevel="1" x14ac:dyDescent="0.2">
      <c r="A499" s="9"/>
      <c r="B499" s="42"/>
      <c r="C499" s="42"/>
      <c r="D499" s="41">
        <f>ROUNDDOWN(D498*$D$7,2)</f>
        <v>0</v>
      </c>
      <c r="E499" s="42"/>
      <c r="F499" s="42"/>
      <c r="G499" s="42"/>
      <c r="H499" s="42"/>
      <c r="I499" s="42"/>
      <c r="J499" s="42"/>
      <c r="K499" s="42"/>
      <c r="L499" s="42"/>
      <c r="N499" s="135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Z499" s="135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L499" s="135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X499" s="135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</row>
    <row r="500" spans="1:60" ht="12.75" hidden="1" customHeight="1" outlineLevel="1" collapsed="1" x14ac:dyDescent="0.2">
      <c r="A500" s="7"/>
      <c r="B500" s="41">
        <f>B498</f>
        <v>0</v>
      </c>
      <c r="C500" s="41">
        <f>C498</f>
        <v>0</v>
      </c>
      <c r="D500" s="41">
        <f>D498+D499</f>
        <v>0</v>
      </c>
      <c r="E500" s="41"/>
      <c r="F500" s="41">
        <f t="shared" ref="F500:L500" si="92">F498</f>
        <v>0</v>
      </c>
      <c r="G500" s="41">
        <f t="shared" si="92"/>
        <v>0</v>
      </c>
      <c r="H500" s="41">
        <f t="shared" si="92"/>
        <v>0</v>
      </c>
      <c r="I500" s="41">
        <f t="shared" si="92"/>
        <v>0</v>
      </c>
      <c r="J500" s="41">
        <f t="shared" si="92"/>
        <v>0</v>
      </c>
      <c r="K500" s="41">
        <f t="shared" si="92"/>
        <v>0</v>
      </c>
      <c r="L500" s="41">
        <f t="shared" si="92"/>
        <v>0</v>
      </c>
      <c r="N500" s="150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Z500" s="150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L500" s="150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X500" s="150"/>
      <c r="AY500" s="151"/>
      <c r="AZ500" s="151"/>
      <c r="BA500" s="151"/>
      <c r="BB500" s="151"/>
      <c r="BC500" s="151"/>
      <c r="BD500" s="151"/>
      <c r="BE500" s="151"/>
      <c r="BF500" s="151"/>
      <c r="BG500" s="151"/>
      <c r="BH500" s="151"/>
    </row>
    <row r="501" spans="1:60" ht="12.75" hidden="1" customHeight="1" outlineLevel="2" x14ac:dyDescent="0.2">
      <c r="A501" s="7"/>
      <c r="B501" s="8"/>
      <c r="C501" s="35"/>
      <c r="D501" s="35"/>
      <c r="E501" s="35"/>
      <c r="F501" s="35"/>
      <c r="G501" s="35"/>
      <c r="H501" s="35"/>
      <c r="I501" s="35"/>
      <c r="J501" s="35"/>
      <c r="K501" s="35"/>
      <c r="L501" s="33"/>
      <c r="N501" s="135"/>
      <c r="O501" s="140"/>
      <c r="P501" s="140"/>
      <c r="Q501" s="140"/>
      <c r="R501" s="139"/>
      <c r="S501" s="139"/>
      <c r="T501" s="139"/>
      <c r="U501" s="139"/>
      <c r="V501" s="139"/>
      <c r="W501" s="139"/>
      <c r="X501" s="139"/>
      <c r="Z501" s="135"/>
      <c r="AA501" s="140"/>
      <c r="AB501" s="140"/>
      <c r="AC501" s="140"/>
      <c r="AD501" s="139"/>
      <c r="AE501" s="139"/>
      <c r="AF501" s="139"/>
      <c r="AG501" s="139"/>
      <c r="AH501" s="139"/>
      <c r="AI501" s="139"/>
      <c r="AJ501" s="139"/>
      <c r="AL501" s="135"/>
      <c r="AM501" s="140"/>
      <c r="AN501" s="140"/>
      <c r="AO501" s="140"/>
      <c r="AP501" s="139"/>
      <c r="AQ501" s="139"/>
      <c r="AR501" s="139"/>
      <c r="AS501" s="139"/>
      <c r="AT501" s="139"/>
      <c r="AU501" s="139"/>
      <c r="AV501" s="139"/>
      <c r="AX501" s="135"/>
      <c r="AY501" s="140"/>
      <c r="AZ501" s="140"/>
      <c r="BA501" s="140"/>
      <c r="BB501" s="139"/>
      <c r="BC501" s="139"/>
      <c r="BD501" s="139"/>
      <c r="BE501" s="139"/>
      <c r="BF501" s="139"/>
      <c r="BG501" s="139"/>
      <c r="BH501" s="139"/>
    </row>
    <row r="502" spans="1:60" ht="12.75" hidden="1" customHeight="1" outlineLevel="2" x14ac:dyDescent="0.2">
      <c r="A502" s="103" t="str">
        <f>A452</f>
        <v>BN: ______________________</v>
      </c>
      <c r="B502" s="104"/>
      <c r="C502" s="104"/>
      <c r="D502" s="105"/>
      <c r="E502" s="105"/>
      <c r="F502" s="105"/>
      <c r="G502" s="105"/>
      <c r="H502" s="105"/>
      <c r="I502" s="105"/>
      <c r="J502" s="105"/>
      <c r="K502" s="105"/>
      <c r="L502" s="106"/>
      <c r="N502" s="135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Z502" s="135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L502" s="135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X502" s="135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</row>
    <row r="503" spans="1:60" ht="12.75" hidden="1" customHeight="1" outlineLevel="2" x14ac:dyDescent="0.2">
      <c r="A503" s="7"/>
      <c r="B503" s="8"/>
      <c r="C503" s="36"/>
      <c r="D503" s="36"/>
      <c r="E503" s="36"/>
      <c r="F503" s="36"/>
      <c r="G503" s="36"/>
      <c r="H503" s="36"/>
      <c r="I503" s="36"/>
      <c r="J503" s="36"/>
      <c r="K503" s="36"/>
      <c r="L503" s="8"/>
      <c r="N503" s="135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Z503" s="135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L503" s="135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X503" s="135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</row>
    <row r="504" spans="1:60" ht="12.75" hidden="1" customHeight="1" outlineLevel="2" x14ac:dyDescent="0.2">
      <c r="A504" s="9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N504" s="135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Z504" s="135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L504" s="135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X504" s="135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</row>
    <row r="505" spans="1:60" ht="12.75" hidden="1" customHeight="1" outlineLevel="1" x14ac:dyDescent="0.2">
      <c r="A505" s="253" t="str">
        <f>A455</f>
        <v>Jahr</v>
      </c>
      <c r="B505" s="254"/>
      <c r="D505" s="21"/>
      <c r="E505" s="21"/>
      <c r="F505" s="21"/>
      <c r="G505" s="21"/>
      <c r="H505" s="21"/>
      <c r="I505" s="21"/>
      <c r="J505" s="8"/>
      <c r="K505" s="8"/>
      <c r="L505" s="10" t="str">
        <f>L455</f>
        <v xml:space="preserve"> Blatt</v>
      </c>
      <c r="N505" s="135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Z505" s="135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L505" s="135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X505" s="135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</row>
    <row r="506" spans="1:60" ht="12.75" hidden="1" customHeight="1" outlineLevel="1" collapsed="1" x14ac:dyDescent="0.2">
      <c r="A506" s="251">
        <f>'Anlage 4'!A506</f>
        <v>0</v>
      </c>
      <c r="B506" s="252"/>
      <c r="L506" s="31">
        <f>'Anlage 4'!T506</f>
        <v>11</v>
      </c>
      <c r="N506" s="135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Z506" s="135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L506" s="135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X506" s="135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</row>
    <row r="507" spans="1:60" ht="12.75" hidden="1" customHeight="1" outlineLevel="2" x14ac:dyDescent="0.2">
      <c r="A507" s="3"/>
      <c r="C507" s="8"/>
      <c r="D507" s="8"/>
      <c r="E507" s="8"/>
      <c r="F507" s="8"/>
      <c r="G507" s="8"/>
      <c r="H507" s="8"/>
      <c r="I507" s="8"/>
      <c r="J507" s="8"/>
      <c r="K507" s="8"/>
      <c r="L507" s="8"/>
      <c r="N507" s="135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Z507" s="135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L507" s="135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X507" s="135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</row>
    <row r="508" spans="1:60" ht="12.75" hidden="1" customHeight="1" outlineLevel="2" x14ac:dyDescent="0.2">
      <c r="A508" s="3"/>
      <c r="C508" s="8"/>
      <c r="D508" s="8"/>
      <c r="E508" s="8"/>
      <c r="F508" s="8"/>
      <c r="G508" s="8"/>
      <c r="H508" s="8"/>
      <c r="I508" s="8"/>
      <c r="J508" s="8"/>
      <c r="K508" s="8"/>
      <c r="L508" s="8"/>
      <c r="N508" s="135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Z508" s="135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L508" s="135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X508" s="135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</row>
    <row r="509" spans="1:60" ht="12.75" hidden="1" customHeight="1" outlineLevel="2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N509" s="135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Z509" s="135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L509" s="135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X509" s="135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</row>
    <row r="510" spans="1:60" ht="12.75" hidden="1" customHeight="1" outlineLevel="2" x14ac:dyDescent="0.2">
      <c r="A510" s="13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N510" s="135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Z510" s="135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L510" s="135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X510" s="135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</row>
    <row r="511" spans="1:60" ht="12.75" hidden="1" customHeight="1" outlineLevel="2" x14ac:dyDescent="0.2">
      <c r="A511" s="245" t="str">
        <f>A461</f>
        <v>FuE-Kategorie</v>
      </c>
      <c r="B511" s="49" t="str">
        <f>B461</f>
        <v>Personal</v>
      </c>
      <c r="C511" s="239" t="str">
        <f>C461</f>
        <v xml:space="preserve">Ausgabengruppe </v>
      </c>
      <c r="D511" s="239"/>
      <c r="E511" s="239"/>
      <c r="F511" s="239"/>
      <c r="G511" s="239"/>
      <c r="H511" s="239"/>
      <c r="I511" s="239"/>
      <c r="J511" s="239"/>
      <c r="K511" s="239"/>
      <c r="L511" s="239"/>
      <c r="N511" s="135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Z511" s="135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L511" s="135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X511" s="135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</row>
    <row r="512" spans="1:60" ht="12.75" hidden="1" customHeight="1" outlineLevel="2" x14ac:dyDescent="0.2">
      <c r="A512" s="246"/>
      <c r="B512" s="15" t="str">
        <f t="shared" ref="B512:L512" si="93">B462</f>
        <v/>
      </c>
      <c r="C512" s="15" t="str">
        <f t="shared" si="93"/>
        <v/>
      </c>
      <c r="D512" s="15" t="str">
        <f t="shared" si="93"/>
        <v/>
      </c>
      <c r="E512" s="15" t="str">
        <f t="shared" si="93"/>
        <v/>
      </c>
      <c r="F512" s="15" t="str">
        <f t="shared" si="93"/>
        <v/>
      </c>
      <c r="G512" s="15" t="str">
        <f t="shared" si="93"/>
        <v/>
      </c>
      <c r="H512" s="15" t="str">
        <f t="shared" si="93"/>
        <v/>
      </c>
      <c r="I512" s="15" t="str">
        <f t="shared" si="93"/>
        <v/>
      </c>
      <c r="J512" s="15" t="str">
        <f t="shared" si="93"/>
        <v/>
      </c>
      <c r="K512" s="15" t="str">
        <f t="shared" si="93"/>
        <v/>
      </c>
      <c r="L512" s="15" t="str">
        <f t="shared" si="93"/>
        <v/>
      </c>
      <c r="N512" s="135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Z512" s="135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L512" s="135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X512" s="135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</row>
    <row r="513" spans="1:60" ht="12.75" hidden="1" customHeight="1" outlineLevel="2" x14ac:dyDescent="0.2">
      <c r="A513" s="246"/>
      <c r="B513" s="26" t="str">
        <f t="shared" ref="B513:L513" si="94">B463</f>
        <v>Stunden</v>
      </c>
      <c r="C513" s="26" t="str">
        <f t="shared" si="94"/>
        <v/>
      </c>
      <c r="D513" s="26" t="str">
        <f t="shared" si="94"/>
        <v>Personal</v>
      </c>
      <c r="E513" s="26" t="str">
        <f t="shared" si="94"/>
        <v>Gemein-</v>
      </c>
      <c r="F513" s="26" t="str">
        <f t="shared" si="94"/>
        <v/>
      </c>
      <c r="G513" s="26" t="str">
        <f t="shared" si="94"/>
        <v/>
      </c>
      <c r="H513" s="26" t="str">
        <f t="shared" si="94"/>
        <v/>
      </c>
      <c r="I513" s="26" t="str">
        <f t="shared" si="94"/>
        <v/>
      </c>
      <c r="J513" s="26" t="str">
        <f t="shared" si="94"/>
        <v/>
      </c>
      <c r="K513" s="26" t="str">
        <f t="shared" si="94"/>
        <v/>
      </c>
      <c r="L513" s="26" t="str">
        <f t="shared" si="94"/>
        <v>externe</v>
      </c>
      <c r="N513" s="135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Z513" s="135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L513" s="135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X513" s="135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</row>
    <row r="514" spans="1:60" ht="12.75" hidden="1" customHeight="1" outlineLevel="2" x14ac:dyDescent="0.2">
      <c r="A514" s="246"/>
      <c r="B514" s="26" t="str">
        <f t="shared" ref="B514:L514" si="95">B464</f>
        <v>Gesamt</v>
      </c>
      <c r="C514" s="26" t="str">
        <f t="shared" si="95"/>
        <v/>
      </c>
      <c r="D514" s="26" t="str">
        <f t="shared" si="95"/>
        <v>Sp. 5x6</v>
      </c>
      <c r="E514" s="26" t="str">
        <f t="shared" si="95"/>
        <v>kosten</v>
      </c>
      <c r="F514" s="26" t="str">
        <f t="shared" si="95"/>
        <v/>
      </c>
      <c r="G514" s="26" t="str">
        <f t="shared" si="95"/>
        <v/>
      </c>
      <c r="H514" s="26" t="str">
        <f t="shared" si="95"/>
        <v/>
      </c>
      <c r="I514" s="26" t="str">
        <f t="shared" si="95"/>
        <v/>
      </c>
      <c r="J514" s="26" t="str">
        <f t="shared" si="95"/>
        <v/>
      </c>
      <c r="K514" s="26" t="str">
        <f t="shared" si="95"/>
        <v/>
      </c>
      <c r="L514" s="26" t="str">
        <f t="shared" si="95"/>
        <v>Studien-</v>
      </c>
      <c r="N514" s="135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Z514" s="135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L514" s="135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X514" s="135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</row>
    <row r="515" spans="1:60" ht="12.75" hidden="1" customHeight="1" outlineLevel="2" x14ac:dyDescent="0.2">
      <c r="A515" s="246"/>
      <c r="B515" s="26" t="str">
        <f t="shared" ref="B515:L515" si="96">B465</f>
        <v/>
      </c>
      <c r="C515" s="26" t="str">
        <f t="shared" si="96"/>
        <v/>
      </c>
      <c r="D515" s="26" t="str">
        <f t="shared" si="96"/>
        <v/>
      </c>
      <c r="E515" s="26" t="str">
        <f t="shared" si="96"/>
        <v/>
      </c>
      <c r="F515" s="26" t="str">
        <f t="shared" si="96"/>
        <v/>
      </c>
      <c r="G515" s="26" t="str">
        <f t="shared" si="96"/>
        <v/>
      </c>
      <c r="H515" s="26" t="str">
        <f t="shared" si="96"/>
        <v/>
      </c>
      <c r="I515" s="26" t="str">
        <f t="shared" si="96"/>
        <v/>
      </c>
      <c r="J515" s="26" t="str">
        <f t="shared" si="96"/>
        <v/>
      </c>
      <c r="K515" s="26" t="str">
        <f t="shared" si="96"/>
        <v/>
      </c>
      <c r="L515" s="26" t="str">
        <f t="shared" si="96"/>
        <v>kosten</v>
      </c>
      <c r="N515" s="135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Z515" s="135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L515" s="135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X515" s="135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</row>
    <row r="516" spans="1:60" ht="12.75" hidden="1" customHeight="1" outlineLevel="2" x14ac:dyDescent="0.2">
      <c r="A516" s="246"/>
      <c r="B516" s="26" t="str">
        <f t="shared" ref="B516:L516" si="97">B466</f>
        <v/>
      </c>
      <c r="C516" s="26" t="str">
        <f t="shared" si="97"/>
        <v/>
      </c>
      <c r="D516" s="26" t="str">
        <f t="shared" si="97"/>
        <v/>
      </c>
      <c r="E516" s="26" t="str">
        <f t="shared" si="97"/>
        <v/>
      </c>
      <c r="F516" s="26" t="str">
        <f t="shared" si="97"/>
        <v/>
      </c>
      <c r="G516" s="26" t="str">
        <f t="shared" si="97"/>
        <v/>
      </c>
      <c r="H516" s="26" t="str">
        <f t="shared" si="97"/>
        <v/>
      </c>
      <c r="I516" s="26" t="str">
        <f t="shared" si="97"/>
        <v/>
      </c>
      <c r="J516" s="26" t="str">
        <f t="shared" si="97"/>
        <v/>
      </c>
      <c r="K516" s="26" t="str">
        <f t="shared" si="97"/>
        <v/>
      </c>
      <c r="L516" s="26" t="str">
        <f t="shared" si="97"/>
        <v>(lt. Spalte 3)</v>
      </c>
      <c r="N516" s="135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Z516" s="135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L516" s="135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X516" s="135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</row>
    <row r="517" spans="1:60" ht="12.75" hidden="1" customHeight="1" outlineLevel="2" x14ac:dyDescent="0.2">
      <c r="A517" s="246"/>
      <c r="B517" s="26" t="str">
        <f t="shared" ref="B517:L517" si="98">B467</f>
        <v/>
      </c>
      <c r="C517" s="26" t="str">
        <f t="shared" si="98"/>
        <v/>
      </c>
      <c r="D517" s="26" t="str">
        <f t="shared" si="98"/>
        <v/>
      </c>
      <c r="E517" s="26" t="str">
        <f t="shared" si="98"/>
        <v/>
      </c>
      <c r="F517" s="26" t="str">
        <f t="shared" si="98"/>
        <v/>
      </c>
      <c r="G517" s="26" t="str">
        <f t="shared" si="98"/>
        <v/>
      </c>
      <c r="H517" s="26" t="str">
        <f t="shared" si="98"/>
        <v/>
      </c>
      <c r="I517" s="26" t="str">
        <f t="shared" si="98"/>
        <v/>
      </c>
      <c r="J517" s="26" t="str">
        <f t="shared" si="98"/>
        <v/>
      </c>
      <c r="K517" s="26" t="str">
        <f t="shared" si="98"/>
        <v/>
      </c>
      <c r="L517" s="26" t="str">
        <f t="shared" si="98"/>
        <v/>
      </c>
      <c r="N517" s="135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Z517" s="135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L517" s="135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X517" s="135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</row>
    <row r="518" spans="1:60" ht="12.75" hidden="1" customHeight="1" outlineLevel="2" x14ac:dyDescent="0.2">
      <c r="A518" s="247"/>
      <c r="B518" s="27" t="str">
        <f>B468</f>
        <v/>
      </c>
      <c r="C518" s="27" t="str">
        <f t="shared" ref="C518:L518" si="99">C468</f>
        <v>€</v>
      </c>
      <c r="D518" s="27" t="str">
        <f t="shared" si="99"/>
        <v>€</v>
      </c>
      <c r="E518" s="27" t="str">
        <f t="shared" si="99"/>
        <v>€</v>
      </c>
      <c r="F518" s="27" t="str">
        <f t="shared" si="99"/>
        <v>€</v>
      </c>
      <c r="G518" s="27" t="str">
        <f t="shared" si="99"/>
        <v>€</v>
      </c>
      <c r="H518" s="27" t="str">
        <f t="shared" si="99"/>
        <v>€</v>
      </c>
      <c r="I518" s="27" t="str">
        <f t="shared" si="99"/>
        <v>€</v>
      </c>
      <c r="J518" s="27" t="str">
        <f t="shared" si="99"/>
        <v>€</v>
      </c>
      <c r="K518" s="27" t="str">
        <f t="shared" si="99"/>
        <v>€</v>
      </c>
      <c r="L518" s="27" t="str">
        <f t="shared" si="99"/>
        <v>€</v>
      </c>
      <c r="N518" s="135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Z518" s="135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L518" s="135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X518" s="135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</row>
    <row r="519" spans="1:60" ht="12.75" hidden="1" customHeight="1" outlineLevel="2" collapsed="1" x14ac:dyDescent="0.2">
      <c r="A519" s="18" t="str">
        <f>A469</f>
        <v/>
      </c>
      <c r="B519" s="18">
        <f t="shared" ref="B519:L519" si="100">B469</f>
        <v>5</v>
      </c>
      <c r="C519" s="18" t="str">
        <f t="shared" si="100"/>
        <v/>
      </c>
      <c r="D519" s="18">
        <f t="shared" si="100"/>
        <v>7</v>
      </c>
      <c r="E519" s="18" t="str">
        <f t="shared" si="100"/>
        <v/>
      </c>
      <c r="F519" s="18" t="str">
        <f t="shared" si="100"/>
        <v/>
      </c>
      <c r="G519" s="18" t="str">
        <f t="shared" si="100"/>
        <v/>
      </c>
      <c r="H519" s="18" t="str">
        <f t="shared" si="100"/>
        <v/>
      </c>
      <c r="I519" s="18" t="str">
        <f t="shared" si="100"/>
        <v/>
      </c>
      <c r="J519" s="18" t="str">
        <f t="shared" si="100"/>
        <v/>
      </c>
      <c r="K519" s="18" t="str">
        <f t="shared" si="100"/>
        <v/>
      </c>
      <c r="L519" s="18">
        <f t="shared" si="100"/>
        <v>8</v>
      </c>
      <c r="N519" s="135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Z519" s="135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L519" s="135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X519" s="135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</row>
    <row r="520" spans="1:60" ht="12.75" hidden="1" customHeight="1" outlineLevel="3" x14ac:dyDescent="0.2">
      <c r="A520" s="78" t="str">
        <f>'Anlage 4'!D520</f>
        <v>O</v>
      </c>
      <c r="B520" s="38">
        <f>IF($A520=$D$5,'Anlage 4'!H520,0)</f>
        <v>0</v>
      </c>
      <c r="C520" s="38">
        <f>IF($A520=$D$5,'Anlage 4'!K520,0)</f>
        <v>0</v>
      </c>
      <c r="D520" s="38">
        <f>IF($A520=$D$5,'Anlage 4'!L520,0)</f>
        <v>0</v>
      </c>
      <c r="E520" s="38">
        <f>IF($A520=$D$5,'Anlage 4'!M520,0)</f>
        <v>0</v>
      </c>
      <c r="F520" s="38">
        <f>IF($A520=$D$5,'Anlage 4'!N520,0)</f>
        <v>0</v>
      </c>
      <c r="G520" s="38">
        <f>IF($A520=$D$5,'Anlage 4'!O520,0)</f>
        <v>0</v>
      </c>
      <c r="H520" s="38">
        <f>IF($A520=$D$5,'Anlage 4'!P520,0)</f>
        <v>0</v>
      </c>
      <c r="I520" s="38">
        <f>IF($A520=$D$5,'Anlage 4'!Q520,0)</f>
        <v>0</v>
      </c>
      <c r="J520" s="38">
        <f>IF($A520=$D$5,'Anlage 4'!R520,0)</f>
        <v>0</v>
      </c>
      <c r="K520" s="38">
        <f>IF($A520=$D$5,'Anlage 4'!S520,0)</f>
        <v>0</v>
      </c>
      <c r="L520" s="38">
        <f>IF($A520=$D$5,'Anlage 4'!T520,0)</f>
        <v>0</v>
      </c>
      <c r="N520" s="135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Z520" s="135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L520" s="135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X520" s="135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</row>
    <row r="521" spans="1:60" ht="12.75" hidden="1" customHeight="1" outlineLevel="3" x14ac:dyDescent="0.2">
      <c r="A521" s="79" t="str">
        <f>'Anlage 4'!D521</f>
        <v>O</v>
      </c>
      <c r="B521" s="38" t="str">
        <f>IF($A521=$D$5,IF('Anlage 4'!E521="Übertrag",'Anlage 4'!E521,'Anlage 4'!H521),0)</f>
        <v>Übertrag</v>
      </c>
      <c r="C521" s="38">
        <f>IF($A521=$D$5,IF($B521="Übertrag",0,'Anlage 4'!K521),0)</f>
        <v>0</v>
      </c>
      <c r="D521" s="38">
        <f>IF($A521=$D$5,IF($B521="Übertrag",0,'Anlage 4'!L521),0)</f>
        <v>0</v>
      </c>
      <c r="E521" s="38">
        <f>IF($A521=$D$5,IF($B521="Übertrag",0,'Anlage 4'!M521),0)</f>
        <v>0</v>
      </c>
      <c r="F521" s="38">
        <f>IF($A521=$D$5,IF($B521="Übertrag",0,'Anlage 4'!N521),0)</f>
        <v>0</v>
      </c>
      <c r="G521" s="38">
        <f>IF($A521=$D$5,IF($B521="Übertrag",0,'Anlage 4'!O521),0)</f>
        <v>0</v>
      </c>
      <c r="H521" s="38">
        <f>IF($A521=$D$5,IF($B521="Übertrag",0,'Anlage 4'!P521),0)</f>
        <v>0</v>
      </c>
      <c r="I521" s="38">
        <f>IF($A521=$D$5,IF($B521="Übertrag",0,'Anlage 4'!Q521),0)</f>
        <v>0</v>
      </c>
      <c r="J521" s="38">
        <f>IF($A521=$D$5,IF($B521="Übertrag",0,'Anlage 4'!R521),0)</f>
        <v>0</v>
      </c>
      <c r="K521" s="38">
        <f>IF($A521=$D$5,IF($B521="Übertrag",0,'Anlage 4'!S521),0)</f>
        <v>0</v>
      </c>
      <c r="L521" s="38">
        <f>IF($A521=$D$5,IF($B521="Übertrag",0,'Anlage 4'!T521),0)</f>
        <v>0</v>
      </c>
      <c r="N521" s="135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Z521" s="135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L521" s="135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X521" s="135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</row>
    <row r="522" spans="1:60" ht="12.75" hidden="1" customHeight="1" outlineLevel="3" x14ac:dyDescent="0.2">
      <c r="A522" s="79" t="str">
        <f>'Anlage 4'!D522</f>
        <v>O</v>
      </c>
      <c r="B522" s="38">
        <f>IF($A522=$D$5,'Anlage 4'!H522,0)</f>
        <v>0</v>
      </c>
      <c r="C522" s="38">
        <f>IF($A522=$D$5,'Anlage 4'!K522,0)</f>
        <v>0</v>
      </c>
      <c r="D522" s="38">
        <f>IF($A522=$D$5,'Anlage 4'!L522,0)</f>
        <v>0</v>
      </c>
      <c r="E522" s="38">
        <f>IF($A522=$D$5,'Anlage 4'!M522,0)</f>
        <v>0</v>
      </c>
      <c r="F522" s="38">
        <f>IF($A522=$D$5,'Anlage 4'!N522,0)</f>
        <v>0</v>
      </c>
      <c r="G522" s="38">
        <f>IF($A522=$D$5,'Anlage 4'!O522,0)</f>
        <v>0</v>
      </c>
      <c r="H522" s="38">
        <f>IF($A522=$D$5,'Anlage 4'!P522,0)</f>
        <v>0</v>
      </c>
      <c r="I522" s="38">
        <f>IF($A522=$D$5,'Anlage 4'!Q522,0)</f>
        <v>0</v>
      </c>
      <c r="J522" s="38">
        <f>IF($A522=$D$5,'Anlage 4'!R522,0)</f>
        <v>0</v>
      </c>
      <c r="K522" s="38">
        <f>IF($A522=$D$5,'Anlage 4'!S522,0)</f>
        <v>0</v>
      </c>
      <c r="L522" s="38">
        <f>IF($A522=$D$5,'Anlage 4'!T522,0)</f>
        <v>0</v>
      </c>
      <c r="N522" s="135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Z522" s="135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L522" s="135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X522" s="135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</row>
    <row r="523" spans="1:60" ht="12.75" hidden="1" customHeight="1" outlineLevel="3" x14ac:dyDescent="0.2">
      <c r="A523" s="79" t="str">
        <f>'Anlage 4'!D523</f>
        <v>O</v>
      </c>
      <c r="B523" s="38">
        <f>IF($A523=$D$5,'Anlage 4'!H523,0)</f>
        <v>0</v>
      </c>
      <c r="C523" s="38">
        <f>IF($A523=$D$5,'Anlage 4'!K523,0)</f>
        <v>0</v>
      </c>
      <c r="D523" s="38">
        <f>IF($A523=$D$5,'Anlage 4'!L523,0)</f>
        <v>0</v>
      </c>
      <c r="E523" s="38">
        <f>IF($A523=$D$5,'Anlage 4'!M523,0)</f>
        <v>0</v>
      </c>
      <c r="F523" s="38">
        <f>IF($A523=$D$5,'Anlage 4'!N523,0)</f>
        <v>0</v>
      </c>
      <c r="G523" s="38">
        <f>IF($A523=$D$5,'Anlage 4'!O523,0)</f>
        <v>0</v>
      </c>
      <c r="H523" s="38">
        <f>IF($A523=$D$5,'Anlage 4'!P523,0)</f>
        <v>0</v>
      </c>
      <c r="I523" s="38">
        <f>IF($A523=$D$5,'Anlage 4'!Q523,0)</f>
        <v>0</v>
      </c>
      <c r="J523" s="38">
        <f>IF($A523=$D$5,'Anlage 4'!R523,0)</f>
        <v>0</v>
      </c>
      <c r="K523" s="38">
        <f>IF($A523=$D$5,'Anlage 4'!S523,0)</f>
        <v>0</v>
      </c>
      <c r="L523" s="38">
        <f>IF($A523=$D$5,'Anlage 4'!T523,0)</f>
        <v>0</v>
      </c>
      <c r="N523" s="135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Z523" s="135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L523" s="135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X523" s="135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</row>
    <row r="524" spans="1:60" ht="12.75" hidden="1" customHeight="1" outlineLevel="3" x14ac:dyDescent="0.2">
      <c r="A524" s="79" t="str">
        <f>'Anlage 4'!D524</f>
        <v>O</v>
      </c>
      <c r="B524" s="38">
        <f>IF($A524=$D$5,'Anlage 4'!H524,0)</f>
        <v>0</v>
      </c>
      <c r="C524" s="38">
        <f>IF($A524=$D$5,'Anlage 4'!K524,0)</f>
        <v>0</v>
      </c>
      <c r="D524" s="38">
        <f>IF($A524=$D$5,'Anlage 4'!L524,0)</f>
        <v>0</v>
      </c>
      <c r="E524" s="38">
        <f>IF($A524=$D$5,'Anlage 4'!M524,0)</f>
        <v>0</v>
      </c>
      <c r="F524" s="38">
        <f>IF($A524=$D$5,'Anlage 4'!N524,0)</f>
        <v>0</v>
      </c>
      <c r="G524" s="38">
        <f>IF($A524=$D$5,'Anlage 4'!O524,0)</f>
        <v>0</v>
      </c>
      <c r="H524" s="38">
        <f>IF($A524=$D$5,'Anlage 4'!P524,0)</f>
        <v>0</v>
      </c>
      <c r="I524" s="38">
        <f>IF($A524=$D$5,'Anlage 4'!Q524,0)</f>
        <v>0</v>
      </c>
      <c r="J524" s="38">
        <f>IF($A524=$D$5,'Anlage 4'!R524,0)</f>
        <v>0</v>
      </c>
      <c r="K524" s="38">
        <f>IF($A524=$D$5,'Anlage 4'!S524,0)</f>
        <v>0</v>
      </c>
      <c r="L524" s="38">
        <f>IF($A524=$D$5,'Anlage 4'!T524,0)</f>
        <v>0</v>
      </c>
      <c r="N524" s="135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Z524" s="135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L524" s="135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X524" s="135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</row>
    <row r="525" spans="1:60" ht="12.75" hidden="1" customHeight="1" outlineLevel="3" x14ac:dyDescent="0.2">
      <c r="A525" s="79" t="str">
        <f>'Anlage 4'!D525</f>
        <v>O</v>
      </c>
      <c r="B525" s="38">
        <f>IF($A525=$D$5,'Anlage 4'!H525,0)</f>
        <v>0</v>
      </c>
      <c r="C525" s="38">
        <f>IF($A525=$D$5,'Anlage 4'!K525,0)</f>
        <v>0</v>
      </c>
      <c r="D525" s="38">
        <f>IF($A525=$D$5,'Anlage 4'!L525,0)</f>
        <v>0</v>
      </c>
      <c r="E525" s="38">
        <f>IF($A525=$D$5,'Anlage 4'!M525,0)</f>
        <v>0</v>
      </c>
      <c r="F525" s="38">
        <f>IF($A525=$D$5,'Anlage 4'!N525,0)</f>
        <v>0</v>
      </c>
      <c r="G525" s="38">
        <f>IF($A525=$D$5,'Anlage 4'!O525,0)</f>
        <v>0</v>
      </c>
      <c r="H525" s="38">
        <f>IF($A525=$D$5,'Anlage 4'!P525,0)</f>
        <v>0</v>
      </c>
      <c r="I525" s="38">
        <f>IF($A525=$D$5,'Anlage 4'!Q525,0)</f>
        <v>0</v>
      </c>
      <c r="J525" s="38">
        <f>IF($A525=$D$5,'Anlage 4'!R525,0)</f>
        <v>0</v>
      </c>
      <c r="K525" s="38">
        <f>IF($A525=$D$5,'Anlage 4'!S525,0)</f>
        <v>0</v>
      </c>
      <c r="L525" s="38">
        <f>IF($A525=$D$5,'Anlage 4'!T525,0)</f>
        <v>0</v>
      </c>
      <c r="N525" s="135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Z525" s="135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L525" s="135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X525" s="135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</row>
    <row r="526" spans="1:60" ht="12.75" hidden="1" customHeight="1" outlineLevel="3" x14ac:dyDescent="0.2">
      <c r="A526" s="79" t="str">
        <f>'Anlage 4'!D526</f>
        <v>O</v>
      </c>
      <c r="B526" s="38">
        <f>IF($A526=$D$5,'Anlage 4'!H526,0)</f>
        <v>0</v>
      </c>
      <c r="C526" s="38">
        <f>IF($A526=$D$5,'Anlage 4'!K526,0)</f>
        <v>0</v>
      </c>
      <c r="D526" s="38">
        <f>IF($A526=$D$5,'Anlage 4'!L526,0)</f>
        <v>0</v>
      </c>
      <c r="E526" s="38">
        <f>IF($A526=$D$5,'Anlage 4'!M526,0)</f>
        <v>0</v>
      </c>
      <c r="F526" s="38">
        <f>IF($A526=$D$5,'Anlage 4'!N526,0)</f>
        <v>0</v>
      </c>
      <c r="G526" s="38">
        <f>IF($A526=$D$5,'Anlage 4'!O526,0)</f>
        <v>0</v>
      </c>
      <c r="H526" s="38">
        <f>IF($A526=$D$5,'Anlage 4'!P526,0)</f>
        <v>0</v>
      </c>
      <c r="I526" s="38">
        <f>IF($A526=$D$5,'Anlage 4'!Q526,0)</f>
        <v>0</v>
      </c>
      <c r="J526" s="38">
        <f>IF($A526=$D$5,'Anlage 4'!R526,0)</f>
        <v>0</v>
      </c>
      <c r="K526" s="38">
        <f>IF($A526=$D$5,'Anlage 4'!S526,0)</f>
        <v>0</v>
      </c>
      <c r="L526" s="38">
        <f>IF($A526=$D$5,'Anlage 4'!T526,0)</f>
        <v>0</v>
      </c>
      <c r="N526" s="135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Z526" s="135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L526" s="135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X526" s="135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</row>
    <row r="527" spans="1:60" ht="12.75" hidden="1" customHeight="1" outlineLevel="3" x14ac:dyDescent="0.2">
      <c r="A527" s="79" t="str">
        <f>'Anlage 4'!D527</f>
        <v>O</v>
      </c>
      <c r="B527" s="38">
        <f>IF($A527=$D$5,'Anlage 4'!H527,0)</f>
        <v>0</v>
      </c>
      <c r="C527" s="38">
        <f>IF($A527=$D$5,'Anlage 4'!K527,0)</f>
        <v>0</v>
      </c>
      <c r="D527" s="38">
        <f>IF($A527=$D$5,'Anlage 4'!L527,0)</f>
        <v>0</v>
      </c>
      <c r="E527" s="38">
        <f>IF($A527=$D$5,'Anlage 4'!M527,0)</f>
        <v>0</v>
      </c>
      <c r="F527" s="38">
        <f>IF($A527=$D$5,'Anlage 4'!N527,0)</f>
        <v>0</v>
      </c>
      <c r="G527" s="38">
        <f>IF($A527=$D$5,'Anlage 4'!O527,0)</f>
        <v>0</v>
      </c>
      <c r="H527" s="38">
        <f>IF($A527=$D$5,'Anlage 4'!P527,0)</f>
        <v>0</v>
      </c>
      <c r="I527" s="38">
        <f>IF($A527=$D$5,'Anlage 4'!Q527,0)</f>
        <v>0</v>
      </c>
      <c r="J527" s="38">
        <f>IF($A527=$D$5,'Anlage 4'!R527,0)</f>
        <v>0</v>
      </c>
      <c r="K527" s="38">
        <f>IF($A527=$D$5,'Anlage 4'!S527,0)</f>
        <v>0</v>
      </c>
      <c r="L527" s="38">
        <f>IF($A527=$D$5,'Anlage 4'!T527,0)</f>
        <v>0</v>
      </c>
      <c r="N527" s="135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Z527" s="135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L527" s="135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X527" s="135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</row>
    <row r="528" spans="1:60" ht="12.75" hidden="1" customHeight="1" outlineLevel="3" x14ac:dyDescent="0.2">
      <c r="A528" s="79" t="str">
        <f>'Anlage 4'!D528</f>
        <v>O</v>
      </c>
      <c r="B528" s="38">
        <f>IF($A528=$D$5,'Anlage 4'!H528,0)</f>
        <v>0</v>
      </c>
      <c r="C528" s="38">
        <f>IF($A528=$D$5,'Anlage 4'!K528,0)</f>
        <v>0</v>
      </c>
      <c r="D528" s="38">
        <f>IF($A528=$D$5,'Anlage 4'!L528,0)</f>
        <v>0</v>
      </c>
      <c r="E528" s="38">
        <f>IF($A528=$D$5,'Anlage 4'!M528,0)</f>
        <v>0</v>
      </c>
      <c r="F528" s="38">
        <f>IF($A528=$D$5,'Anlage 4'!N528,0)</f>
        <v>0</v>
      </c>
      <c r="G528" s="38">
        <f>IF($A528=$D$5,'Anlage 4'!O528,0)</f>
        <v>0</v>
      </c>
      <c r="H528" s="38">
        <f>IF($A528=$D$5,'Anlage 4'!P528,0)</f>
        <v>0</v>
      </c>
      <c r="I528" s="38">
        <f>IF($A528=$D$5,'Anlage 4'!Q528,0)</f>
        <v>0</v>
      </c>
      <c r="J528" s="38">
        <f>IF($A528=$D$5,'Anlage 4'!R528,0)</f>
        <v>0</v>
      </c>
      <c r="K528" s="38">
        <f>IF($A528=$D$5,'Anlage 4'!S528,0)</f>
        <v>0</v>
      </c>
      <c r="L528" s="38">
        <f>IF($A528=$D$5,'Anlage 4'!T528,0)</f>
        <v>0</v>
      </c>
      <c r="N528" s="135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Z528" s="135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L528" s="135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X528" s="135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</row>
    <row r="529" spans="1:60" ht="12.75" hidden="1" customHeight="1" outlineLevel="3" x14ac:dyDescent="0.2">
      <c r="A529" s="79" t="str">
        <f>'Anlage 4'!D529</f>
        <v>O</v>
      </c>
      <c r="B529" s="38">
        <f>IF($A529=$D$5,'Anlage 4'!H529,0)</f>
        <v>0</v>
      </c>
      <c r="C529" s="38">
        <f>IF($A529=$D$5,'Anlage 4'!K529,0)</f>
        <v>0</v>
      </c>
      <c r="D529" s="38">
        <f>IF($A529=$D$5,'Anlage 4'!L529,0)</f>
        <v>0</v>
      </c>
      <c r="E529" s="38">
        <f>IF($A529=$D$5,'Anlage 4'!M529,0)</f>
        <v>0</v>
      </c>
      <c r="F529" s="38">
        <f>IF($A529=$D$5,'Anlage 4'!N529,0)</f>
        <v>0</v>
      </c>
      <c r="G529" s="38">
        <f>IF($A529=$D$5,'Anlage 4'!O529,0)</f>
        <v>0</v>
      </c>
      <c r="H529" s="38">
        <f>IF($A529=$D$5,'Anlage 4'!P529,0)</f>
        <v>0</v>
      </c>
      <c r="I529" s="38">
        <f>IF($A529=$D$5,'Anlage 4'!Q529,0)</f>
        <v>0</v>
      </c>
      <c r="J529" s="38">
        <f>IF($A529=$D$5,'Anlage 4'!R529,0)</f>
        <v>0</v>
      </c>
      <c r="K529" s="38">
        <f>IF($A529=$D$5,'Anlage 4'!S529,0)</f>
        <v>0</v>
      </c>
      <c r="L529" s="38">
        <f>IF($A529=$D$5,'Anlage 4'!T529,0)</f>
        <v>0</v>
      </c>
      <c r="N529" s="135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Z529" s="135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L529" s="135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X529" s="135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</row>
    <row r="530" spans="1:60" ht="12.75" hidden="1" customHeight="1" outlineLevel="3" x14ac:dyDescent="0.2">
      <c r="A530" s="79" t="str">
        <f>'Anlage 4'!D530</f>
        <v>O</v>
      </c>
      <c r="B530" s="38">
        <f>IF($A530=$D$5,'Anlage 4'!H530,0)</f>
        <v>0</v>
      </c>
      <c r="C530" s="38">
        <f>IF($A530=$D$5,'Anlage 4'!K530,0)</f>
        <v>0</v>
      </c>
      <c r="D530" s="38">
        <f>IF($A530=$D$5,'Anlage 4'!L530,0)</f>
        <v>0</v>
      </c>
      <c r="E530" s="38">
        <f>IF($A530=$D$5,'Anlage 4'!M530,0)</f>
        <v>0</v>
      </c>
      <c r="F530" s="38">
        <f>IF($A530=$D$5,'Anlage 4'!N530,0)</f>
        <v>0</v>
      </c>
      <c r="G530" s="38">
        <f>IF($A530=$D$5,'Anlage 4'!O530,0)</f>
        <v>0</v>
      </c>
      <c r="H530" s="38">
        <f>IF($A530=$D$5,'Anlage 4'!P530,0)</f>
        <v>0</v>
      </c>
      <c r="I530" s="38">
        <f>IF($A530=$D$5,'Anlage 4'!Q530,0)</f>
        <v>0</v>
      </c>
      <c r="J530" s="38">
        <f>IF($A530=$D$5,'Anlage 4'!R530,0)</f>
        <v>0</v>
      </c>
      <c r="K530" s="38">
        <f>IF($A530=$D$5,'Anlage 4'!S530,0)</f>
        <v>0</v>
      </c>
      <c r="L530" s="38">
        <f>IF($A530=$D$5,'Anlage 4'!T530,0)</f>
        <v>0</v>
      </c>
      <c r="N530" s="135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Z530" s="135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L530" s="135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X530" s="135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</row>
    <row r="531" spans="1:60" ht="12.75" hidden="1" customHeight="1" outlineLevel="3" x14ac:dyDescent="0.2">
      <c r="A531" s="79" t="str">
        <f>'Anlage 4'!D531</f>
        <v>O</v>
      </c>
      <c r="B531" s="38">
        <f>IF($A531=$D$5,'Anlage 4'!H531,0)</f>
        <v>0</v>
      </c>
      <c r="C531" s="38">
        <f>IF($A531=$D$5,'Anlage 4'!K531,0)</f>
        <v>0</v>
      </c>
      <c r="D531" s="38">
        <f>IF($A531=$D$5,'Anlage 4'!L531,0)</f>
        <v>0</v>
      </c>
      <c r="E531" s="38">
        <f>IF($A531=$D$5,'Anlage 4'!M531,0)</f>
        <v>0</v>
      </c>
      <c r="F531" s="38">
        <f>IF($A531=$D$5,'Anlage 4'!N531,0)</f>
        <v>0</v>
      </c>
      <c r="G531" s="38">
        <f>IF($A531=$D$5,'Anlage 4'!O531,0)</f>
        <v>0</v>
      </c>
      <c r="H531" s="38">
        <f>IF($A531=$D$5,'Anlage 4'!P531,0)</f>
        <v>0</v>
      </c>
      <c r="I531" s="38">
        <f>IF($A531=$D$5,'Anlage 4'!Q531,0)</f>
        <v>0</v>
      </c>
      <c r="J531" s="38">
        <f>IF($A531=$D$5,'Anlage 4'!R531,0)</f>
        <v>0</v>
      </c>
      <c r="K531" s="38">
        <f>IF($A531=$D$5,'Anlage 4'!S531,0)</f>
        <v>0</v>
      </c>
      <c r="L531" s="38">
        <f>IF($A531=$D$5,'Anlage 4'!T531,0)</f>
        <v>0</v>
      </c>
      <c r="N531" s="135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Z531" s="135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L531" s="135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X531" s="135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</row>
    <row r="532" spans="1:60" ht="12.75" hidden="1" customHeight="1" outlineLevel="3" x14ac:dyDescent="0.2">
      <c r="A532" s="79" t="str">
        <f>'Anlage 4'!D532</f>
        <v>O</v>
      </c>
      <c r="B532" s="38">
        <f>IF($A532=$D$5,'Anlage 4'!H532,0)</f>
        <v>0</v>
      </c>
      <c r="C532" s="38">
        <f>IF($A532=$D$5,'Anlage 4'!K532,0)</f>
        <v>0</v>
      </c>
      <c r="D532" s="38">
        <f>IF($A532=$D$5,'Anlage 4'!L532,0)</f>
        <v>0</v>
      </c>
      <c r="E532" s="38">
        <f>IF($A532=$D$5,'Anlage 4'!M532,0)</f>
        <v>0</v>
      </c>
      <c r="F532" s="38">
        <f>IF($A532=$D$5,'Anlage 4'!N532,0)</f>
        <v>0</v>
      </c>
      <c r="G532" s="38">
        <f>IF($A532=$D$5,'Anlage 4'!O532,0)</f>
        <v>0</v>
      </c>
      <c r="H532" s="38">
        <f>IF($A532=$D$5,'Anlage 4'!P532,0)</f>
        <v>0</v>
      </c>
      <c r="I532" s="38">
        <f>IF($A532=$D$5,'Anlage 4'!Q532,0)</f>
        <v>0</v>
      </c>
      <c r="J532" s="38">
        <f>IF($A532=$D$5,'Anlage 4'!R532,0)</f>
        <v>0</v>
      </c>
      <c r="K532" s="38">
        <f>IF($A532=$D$5,'Anlage 4'!S532,0)</f>
        <v>0</v>
      </c>
      <c r="L532" s="38">
        <f>IF($A532=$D$5,'Anlage 4'!T532,0)</f>
        <v>0</v>
      </c>
      <c r="N532" s="135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Z532" s="135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L532" s="135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X532" s="135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</row>
    <row r="533" spans="1:60" ht="12.75" hidden="1" customHeight="1" outlineLevel="3" x14ac:dyDescent="0.2">
      <c r="A533" s="79" t="str">
        <f>'Anlage 4'!D533</f>
        <v>O</v>
      </c>
      <c r="B533" s="38">
        <f>IF($A533=$D$5,'Anlage 4'!H533,0)</f>
        <v>0</v>
      </c>
      <c r="C533" s="38">
        <f>IF($A533=$D$5,'Anlage 4'!K533,0)</f>
        <v>0</v>
      </c>
      <c r="D533" s="38">
        <f>IF($A533=$D$5,'Anlage 4'!L533,0)</f>
        <v>0</v>
      </c>
      <c r="E533" s="38">
        <f>IF($A533=$D$5,'Anlage 4'!M533,0)</f>
        <v>0</v>
      </c>
      <c r="F533" s="38">
        <f>IF($A533=$D$5,'Anlage 4'!N533,0)</f>
        <v>0</v>
      </c>
      <c r="G533" s="38">
        <f>IF($A533=$D$5,'Anlage 4'!O533,0)</f>
        <v>0</v>
      </c>
      <c r="H533" s="38">
        <f>IF($A533=$D$5,'Anlage 4'!P533,0)</f>
        <v>0</v>
      </c>
      <c r="I533" s="38">
        <f>IF($A533=$D$5,'Anlage 4'!Q533,0)</f>
        <v>0</v>
      </c>
      <c r="J533" s="38">
        <f>IF($A533=$D$5,'Anlage 4'!R533,0)</f>
        <v>0</v>
      </c>
      <c r="K533" s="38">
        <f>IF($A533=$D$5,'Anlage 4'!S533,0)</f>
        <v>0</v>
      </c>
      <c r="L533" s="38">
        <f>IF($A533=$D$5,'Anlage 4'!T533,0)</f>
        <v>0</v>
      </c>
      <c r="N533" s="135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Z533" s="135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L533" s="135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X533" s="135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</row>
    <row r="534" spans="1:60" ht="12.75" hidden="1" customHeight="1" outlineLevel="3" x14ac:dyDescent="0.2">
      <c r="A534" s="79" t="str">
        <f>'Anlage 4'!D534</f>
        <v>O</v>
      </c>
      <c r="B534" s="38">
        <f>IF($A534=$D$5,'Anlage 4'!H534,0)</f>
        <v>0</v>
      </c>
      <c r="C534" s="38">
        <f>IF($A534=$D$5,'Anlage 4'!K534,0)</f>
        <v>0</v>
      </c>
      <c r="D534" s="38">
        <f>IF($A534=$D$5,'Anlage 4'!L534,0)</f>
        <v>0</v>
      </c>
      <c r="E534" s="38">
        <f>IF($A534=$D$5,'Anlage 4'!M534,0)</f>
        <v>0</v>
      </c>
      <c r="F534" s="38">
        <f>IF($A534=$D$5,'Anlage 4'!N534,0)</f>
        <v>0</v>
      </c>
      <c r="G534" s="38">
        <f>IF($A534=$D$5,'Anlage 4'!O534,0)</f>
        <v>0</v>
      </c>
      <c r="H534" s="38">
        <f>IF($A534=$D$5,'Anlage 4'!P534,0)</f>
        <v>0</v>
      </c>
      <c r="I534" s="38">
        <f>IF($A534=$D$5,'Anlage 4'!Q534,0)</f>
        <v>0</v>
      </c>
      <c r="J534" s="38">
        <f>IF($A534=$D$5,'Anlage 4'!R534,0)</f>
        <v>0</v>
      </c>
      <c r="K534" s="38">
        <f>IF($A534=$D$5,'Anlage 4'!S534,0)</f>
        <v>0</v>
      </c>
      <c r="L534" s="38">
        <f>IF($A534=$D$5,'Anlage 4'!T534,0)</f>
        <v>0</v>
      </c>
      <c r="N534" s="135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Z534" s="135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L534" s="135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X534" s="135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</row>
    <row r="535" spans="1:60" ht="12.75" hidden="1" customHeight="1" outlineLevel="3" x14ac:dyDescent="0.2">
      <c r="A535" s="79" t="str">
        <f>'Anlage 4'!D535</f>
        <v>O</v>
      </c>
      <c r="B535" s="38">
        <f>IF($A535=$D$5,'Anlage 4'!H535,0)</f>
        <v>0</v>
      </c>
      <c r="C535" s="38">
        <f>IF($A535=$D$5,'Anlage 4'!K535,0)</f>
        <v>0</v>
      </c>
      <c r="D535" s="38">
        <f>IF($A535=$D$5,'Anlage 4'!L535,0)</f>
        <v>0</v>
      </c>
      <c r="E535" s="38">
        <f>IF($A535=$D$5,'Anlage 4'!M535,0)</f>
        <v>0</v>
      </c>
      <c r="F535" s="38">
        <f>IF($A535=$D$5,'Anlage 4'!N535,0)</f>
        <v>0</v>
      </c>
      <c r="G535" s="38">
        <f>IF($A535=$D$5,'Anlage 4'!O535,0)</f>
        <v>0</v>
      </c>
      <c r="H535" s="38">
        <f>IF($A535=$D$5,'Anlage 4'!P535,0)</f>
        <v>0</v>
      </c>
      <c r="I535" s="38">
        <f>IF($A535=$D$5,'Anlage 4'!Q535,0)</f>
        <v>0</v>
      </c>
      <c r="J535" s="38">
        <f>IF($A535=$D$5,'Anlage 4'!R535,0)</f>
        <v>0</v>
      </c>
      <c r="K535" s="38">
        <f>IF($A535=$D$5,'Anlage 4'!S535,0)</f>
        <v>0</v>
      </c>
      <c r="L535" s="38">
        <f>IF($A535=$D$5,'Anlage 4'!T535,0)</f>
        <v>0</v>
      </c>
      <c r="N535" s="135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Z535" s="135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L535" s="135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X535" s="135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</row>
    <row r="536" spans="1:60" ht="12.75" hidden="1" customHeight="1" outlineLevel="3" x14ac:dyDescent="0.2">
      <c r="A536" s="79" t="str">
        <f>'Anlage 4'!D536</f>
        <v>O</v>
      </c>
      <c r="B536" s="38">
        <f>IF($A536=$D$5,'Anlage 4'!H536,0)</f>
        <v>0</v>
      </c>
      <c r="C536" s="38">
        <f>IF($A536=$D$5,'Anlage 4'!K536,0)</f>
        <v>0</v>
      </c>
      <c r="D536" s="38">
        <f>IF($A536=$D$5,'Anlage 4'!L536,0)</f>
        <v>0</v>
      </c>
      <c r="E536" s="38">
        <f>IF($A536=$D$5,'Anlage 4'!M536,0)</f>
        <v>0</v>
      </c>
      <c r="F536" s="38">
        <f>IF($A536=$D$5,'Anlage 4'!N536,0)</f>
        <v>0</v>
      </c>
      <c r="G536" s="38">
        <f>IF($A536=$D$5,'Anlage 4'!O536,0)</f>
        <v>0</v>
      </c>
      <c r="H536" s="38">
        <f>IF($A536=$D$5,'Anlage 4'!P536,0)</f>
        <v>0</v>
      </c>
      <c r="I536" s="38">
        <f>IF($A536=$D$5,'Anlage 4'!Q536,0)</f>
        <v>0</v>
      </c>
      <c r="J536" s="38">
        <f>IF($A536=$D$5,'Anlage 4'!R536,0)</f>
        <v>0</v>
      </c>
      <c r="K536" s="38">
        <f>IF($A536=$D$5,'Anlage 4'!S536,0)</f>
        <v>0</v>
      </c>
      <c r="L536" s="38">
        <f>IF($A536=$D$5,'Anlage 4'!T536,0)</f>
        <v>0</v>
      </c>
      <c r="N536" s="135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Z536" s="135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L536" s="135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X536" s="135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</row>
    <row r="537" spans="1:60" ht="12.75" hidden="1" customHeight="1" outlineLevel="3" x14ac:dyDescent="0.2">
      <c r="A537" s="79" t="str">
        <f>'Anlage 4'!D537</f>
        <v>O</v>
      </c>
      <c r="B537" s="38">
        <f>IF($A537=$D$5,'Anlage 4'!H537,0)</f>
        <v>0</v>
      </c>
      <c r="C537" s="38">
        <f>IF($A537=$D$5,'Anlage 4'!K537,0)</f>
        <v>0</v>
      </c>
      <c r="D537" s="38">
        <f>IF($A537=$D$5,'Anlage 4'!L537,0)</f>
        <v>0</v>
      </c>
      <c r="E537" s="38">
        <f>IF($A537=$D$5,'Anlage 4'!M537,0)</f>
        <v>0</v>
      </c>
      <c r="F537" s="38">
        <f>IF($A537=$D$5,'Anlage 4'!N537,0)</f>
        <v>0</v>
      </c>
      <c r="G537" s="38">
        <f>IF($A537=$D$5,'Anlage 4'!O537,0)</f>
        <v>0</v>
      </c>
      <c r="H537" s="38">
        <f>IF($A537=$D$5,'Anlage 4'!P537,0)</f>
        <v>0</v>
      </c>
      <c r="I537" s="38">
        <f>IF($A537=$D$5,'Anlage 4'!Q537,0)</f>
        <v>0</v>
      </c>
      <c r="J537" s="38">
        <f>IF($A537=$D$5,'Anlage 4'!R537,0)</f>
        <v>0</v>
      </c>
      <c r="K537" s="38">
        <f>IF($A537=$D$5,'Anlage 4'!S537,0)</f>
        <v>0</v>
      </c>
      <c r="L537" s="38">
        <f>IF($A537=$D$5,'Anlage 4'!T537,0)</f>
        <v>0</v>
      </c>
      <c r="N537" s="135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Z537" s="135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L537" s="135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X537" s="135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</row>
    <row r="538" spans="1:60" ht="12.75" hidden="1" customHeight="1" outlineLevel="3" x14ac:dyDescent="0.2">
      <c r="A538" s="79" t="str">
        <f>'Anlage 4'!D538</f>
        <v>O</v>
      </c>
      <c r="B538" s="38">
        <f>IF($A538=$D$5,'Anlage 4'!H538,0)</f>
        <v>0</v>
      </c>
      <c r="C538" s="38">
        <f>IF($A538=$D$5,'Anlage 4'!K538,0)</f>
        <v>0</v>
      </c>
      <c r="D538" s="38">
        <f>IF($A538=$D$5,'Anlage 4'!L538,0)</f>
        <v>0</v>
      </c>
      <c r="E538" s="38">
        <f>IF($A538=$D$5,'Anlage 4'!M538,0)</f>
        <v>0</v>
      </c>
      <c r="F538" s="38">
        <f>IF($A538=$D$5,'Anlage 4'!N538,0)</f>
        <v>0</v>
      </c>
      <c r="G538" s="38">
        <f>IF($A538=$D$5,'Anlage 4'!O538,0)</f>
        <v>0</v>
      </c>
      <c r="H538" s="38">
        <f>IF($A538=$D$5,'Anlage 4'!P538,0)</f>
        <v>0</v>
      </c>
      <c r="I538" s="38">
        <f>IF($A538=$D$5,'Anlage 4'!Q538,0)</f>
        <v>0</v>
      </c>
      <c r="J538" s="38">
        <f>IF($A538=$D$5,'Anlage 4'!R538,0)</f>
        <v>0</v>
      </c>
      <c r="K538" s="38">
        <f>IF($A538=$D$5,'Anlage 4'!S538,0)</f>
        <v>0</v>
      </c>
      <c r="L538" s="38">
        <f>IF($A538=$D$5,'Anlage 4'!T538,0)</f>
        <v>0</v>
      </c>
      <c r="N538" s="135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Z538" s="135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L538" s="135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X538" s="135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</row>
    <row r="539" spans="1:60" ht="12.75" hidden="1" customHeight="1" outlineLevel="3" x14ac:dyDescent="0.2">
      <c r="A539" s="79" t="str">
        <f>'Anlage 4'!D539</f>
        <v>O</v>
      </c>
      <c r="B539" s="38">
        <f>IF($A539=$D$5,'Anlage 4'!H539,0)</f>
        <v>0</v>
      </c>
      <c r="C539" s="38">
        <f>IF($A539=$D$5,'Anlage 4'!K539,0)</f>
        <v>0</v>
      </c>
      <c r="D539" s="38">
        <f>IF($A539=$D$5,'Anlage 4'!L539,0)</f>
        <v>0</v>
      </c>
      <c r="E539" s="38">
        <f>IF($A539=$D$5,'Anlage 4'!M539,0)</f>
        <v>0</v>
      </c>
      <c r="F539" s="38">
        <f>IF($A539=$D$5,'Anlage 4'!N539,0)</f>
        <v>0</v>
      </c>
      <c r="G539" s="38">
        <f>IF($A539=$D$5,'Anlage 4'!O539,0)</f>
        <v>0</v>
      </c>
      <c r="H539" s="38">
        <f>IF($A539=$D$5,'Anlage 4'!P539,0)</f>
        <v>0</v>
      </c>
      <c r="I539" s="38">
        <f>IF($A539=$D$5,'Anlage 4'!Q539,0)</f>
        <v>0</v>
      </c>
      <c r="J539" s="38">
        <f>IF($A539=$D$5,'Anlage 4'!R539,0)</f>
        <v>0</v>
      </c>
      <c r="K539" s="38">
        <f>IF($A539=$D$5,'Anlage 4'!S539,0)</f>
        <v>0</v>
      </c>
      <c r="L539" s="38">
        <f>IF($A539=$D$5,'Anlage 4'!T539,0)</f>
        <v>0</v>
      </c>
      <c r="N539" s="135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Z539" s="135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L539" s="135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X539" s="135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</row>
    <row r="540" spans="1:60" ht="12.75" hidden="1" customHeight="1" outlineLevel="3" x14ac:dyDescent="0.2">
      <c r="A540" s="79" t="str">
        <f>'Anlage 4'!D540</f>
        <v>O</v>
      </c>
      <c r="B540" s="38">
        <f>IF($A540=$D$5,'Anlage 4'!H540,0)</f>
        <v>0</v>
      </c>
      <c r="C540" s="38">
        <f>IF($A540=$D$5,'Anlage 4'!K540,0)</f>
        <v>0</v>
      </c>
      <c r="D540" s="38">
        <f>IF($A540=$D$5,'Anlage 4'!L540,0)</f>
        <v>0</v>
      </c>
      <c r="E540" s="38">
        <f>IF($A540=$D$5,'Anlage 4'!M540,0)</f>
        <v>0</v>
      </c>
      <c r="F540" s="38">
        <f>IF($A540=$D$5,'Anlage 4'!N540,0)</f>
        <v>0</v>
      </c>
      <c r="G540" s="38">
        <f>IF($A540=$D$5,'Anlage 4'!O540,0)</f>
        <v>0</v>
      </c>
      <c r="H540" s="38">
        <f>IF($A540=$D$5,'Anlage 4'!P540,0)</f>
        <v>0</v>
      </c>
      <c r="I540" s="38">
        <f>IF($A540=$D$5,'Anlage 4'!Q540,0)</f>
        <v>0</v>
      </c>
      <c r="J540" s="38">
        <f>IF($A540=$D$5,'Anlage 4'!R540,0)</f>
        <v>0</v>
      </c>
      <c r="K540" s="38">
        <f>IF($A540=$D$5,'Anlage 4'!S540,0)</f>
        <v>0</v>
      </c>
      <c r="L540" s="38">
        <f>IF($A540=$D$5,'Anlage 4'!T540,0)</f>
        <v>0</v>
      </c>
      <c r="N540" s="135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Z540" s="135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L540" s="135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X540" s="135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</row>
    <row r="541" spans="1:60" ht="12.75" hidden="1" customHeight="1" outlineLevel="3" x14ac:dyDescent="0.2">
      <c r="A541" s="79" t="str">
        <f>'Anlage 4'!D541</f>
        <v>O</v>
      </c>
      <c r="B541" s="38">
        <f>IF($A541=$D$5,'Anlage 4'!H541,0)</f>
        <v>0</v>
      </c>
      <c r="C541" s="38">
        <f>IF($A541=$D$5,'Anlage 4'!K541,0)</f>
        <v>0</v>
      </c>
      <c r="D541" s="38">
        <f>IF($A541=$D$5,'Anlage 4'!L541,0)</f>
        <v>0</v>
      </c>
      <c r="E541" s="38">
        <f>IF($A541=$D$5,'Anlage 4'!M541,0)</f>
        <v>0</v>
      </c>
      <c r="F541" s="38">
        <f>IF($A541=$D$5,'Anlage 4'!N541,0)</f>
        <v>0</v>
      </c>
      <c r="G541" s="38">
        <f>IF($A541=$D$5,'Anlage 4'!O541,0)</f>
        <v>0</v>
      </c>
      <c r="H541" s="38">
        <f>IF($A541=$D$5,'Anlage 4'!P541,0)</f>
        <v>0</v>
      </c>
      <c r="I541" s="38">
        <f>IF($A541=$D$5,'Anlage 4'!Q541,0)</f>
        <v>0</v>
      </c>
      <c r="J541" s="38">
        <f>IF($A541=$D$5,'Anlage 4'!R541,0)</f>
        <v>0</v>
      </c>
      <c r="K541" s="38">
        <f>IF($A541=$D$5,'Anlage 4'!S541,0)</f>
        <v>0</v>
      </c>
      <c r="L541" s="38">
        <f>IF($A541=$D$5,'Anlage 4'!T541,0)</f>
        <v>0</v>
      </c>
      <c r="N541" s="135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Z541" s="135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L541" s="135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X541" s="135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</row>
    <row r="542" spans="1:60" ht="12.75" hidden="1" customHeight="1" outlineLevel="3" x14ac:dyDescent="0.2">
      <c r="A542" s="79" t="str">
        <f>'Anlage 4'!D542</f>
        <v>O</v>
      </c>
      <c r="B542" s="38">
        <f>IF($A542=$D$5,'Anlage 4'!H542,0)</f>
        <v>0</v>
      </c>
      <c r="C542" s="38">
        <f>IF($A542=$D$5,'Anlage 4'!K542,0)</f>
        <v>0</v>
      </c>
      <c r="D542" s="38">
        <f>IF($A542=$D$5,'Anlage 4'!L542,0)</f>
        <v>0</v>
      </c>
      <c r="E542" s="38">
        <f>IF($A542=$D$5,'Anlage 4'!M542,0)</f>
        <v>0</v>
      </c>
      <c r="F542" s="38">
        <f>IF($A542=$D$5,'Anlage 4'!N542,0)</f>
        <v>0</v>
      </c>
      <c r="G542" s="38">
        <f>IF($A542=$D$5,'Anlage 4'!O542,0)</f>
        <v>0</v>
      </c>
      <c r="H542" s="38">
        <f>IF($A542=$D$5,'Anlage 4'!P542,0)</f>
        <v>0</v>
      </c>
      <c r="I542" s="38">
        <f>IF($A542=$D$5,'Anlage 4'!Q542,0)</f>
        <v>0</v>
      </c>
      <c r="J542" s="38">
        <f>IF($A542=$D$5,'Anlage 4'!R542,0)</f>
        <v>0</v>
      </c>
      <c r="K542" s="38">
        <f>IF($A542=$D$5,'Anlage 4'!S542,0)</f>
        <v>0</v>
      </c>
      <c r="L542" s="38">
        <f>IF($A542=$D$5,'Anlage 4'!T542,0)</f>
        <v>0</v>
      </c>
      <c r="N542" s="135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Z542" s="135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L542" s="135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X542" s="135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</row>
    <row r="543" spans="1:60" ht="12.75" hidden="1" customHeight="1" outlineLevel="3" x14ac:dyDescent="0.2">
      <c r="A543" s="79" t="str">
        <f>'Anlage 4'!D543</f>
        <v>O</v>
      </c>
      <c r="B543" s="38">
        <f>IF($A543=$D$5,'Anlage 4'!H543,0)</f>
        <v>0</v>
      </c>
      <c r="C543" s="38">
        <f>IF($A543=$D$5,'Anlage 4'!K543,0)</f>
        <v>0</v>
      </c>
      <c r="D543" s="38">
        <f>IF($A543=$D$5,'Anlage 4'!L543,0)</f>
        <v>0</v>
      </c>
      <c r="E543" s="38">
        <f>IF($A543=$D$5,'Anlage 4'!M543,0)</f>
        <v>0</v>
      </c>
      <c r="F543" s="38">
        <f>IF($A543=$D$5,'Anlage 4'!N543,0)</f>
        <v>0</v>
      </c>
      <c r="G543" s="38">
        <f>IF($A543=$D$5,'Anlage 4'!O543,0)</f>
        <v>0</v>
      </c>
      <c r="H543" s="38">
        <f>IF($A543=$D$5,'Anlage 4'!P543,0)</f>
        <v>0</v>
      </c>
      <c r="I543" s="38">
        <f>IF($A543=$D$5,'Anlage 4'!Q543,0)</f>
        <v>0</v>
      </c>
      <c r="J543" s="38">
        <f>IF($A543=$D$5,'Anlage 4'!R543,0)</f>
        <v>0</v>
      </c>
      <c r="K543" s="38">
        <f>IF($A543=$D$5,'Anlage 4'!S543,0)</f>
        <v>0</v>
      </c>
      <c r="L543" s="38">
        <f>IF($A543=$D$5,'Anlage 4'!T543,0)</f>
        <v>0</v>
      </c>
      <c r="N543" s="135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Z543" s="135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L543" s="135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X543" s="135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</row>
    <row r="544" spans="1:60" ht="12.75" hidden="1" customHeight="1" outlineLevel="3" x14ac:dyDescent="0.2">
      <c r="A544" s="79" t="str">
        <f>'Anlage 4'!D544</f>
        <v>O</v>
      </c>
      <c r="B544" s="38">
        <f>IF($A544=$D$5,'Anlage 4'!H544,0)</f>
        <v>0</v>
      </c>
      <c r="C544" s="38">
        <f>IF($A544=$D$5,'Anlage 4'!K544,0)</f>
        <v>0</v>
      </c>
      <c r="D544" s="38">
        <f>IF($A544=$D$5,'Anlage 4'!L544,0)</f>
        <v>0</v>
      </c>
      <c r="E544" s="38">
        <f>IF($A544=$D$5,'Anlage 4'!M544,0)</f>
        <v>0</v>
      </c>
      <c r="F544" s="38">
        <f>IF($A544=$D$5,'Anlage 4'!N544,0)</f>
        <v>0</v>
      </c>
      <c r="G544" s="38">
        <f>IF($A544=$D$5,'Anlage 4'!O544,0)</f>
        <v>0</v>
      </c>
      <c r="H544" s="38">
        <f>IF($A544=$D$5,'Anlage 4'!P544,0)</f>
        <v>0</v>
      </c>
      <c r="I544" s="38">
        <f>IF($A544=$D$5,'Anlage 4'!Q544,0)</f>
        <v>0</v>
      </c>
      <c r="J544" s="38">
        <f>IF($A544=$D$5,'Anlage 4'!R544,0)</f>
        <v>0</v>
      </c>
      <c r="K544" s="38">
        <f>IF($A544=$D$5,'Anlage 4'!S544,0)</f>
        <v>0</v>
      </c>
      <c r="L544" s="38">
        <f>IF($A544=$D$5,'Anlage 4'!T544,0)</f>
        <v>0</v>
      </c>
      <c r="N544" s="135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Z544" s="135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L544" s="135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X544" s="135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</row>
    <row r="545" spans="1:60" ht="12.75" hidden="1" customHeight="1" outlineLevel="3" x14ac:dyDescent="0.2">
      <c r="A545" s="79" t="str">
        <f>'Anlage 4'!D545</f>
        <v>O</v>
      </c>
      <c r="B545" s="38">
        <f>IF($A545=$D$5,'Anlage 4'!H545,0)</f>
        <v>0</v>
      </c>
      <c r="C545" s="38">
        <f>IF($A545=$D$5,'Anlage 4'!K545,0)</f>
        <v>0</v>
      </c>
      <c r="D545" s="38">
        <f>IF($A545=$D$5,'Anlage 4'!L545,0)</f>
        <v>0</v>
      </c>
      <c r="E545" s="38">
        <f>IF($A545=$D$5,'Anlage 4'!M545,0)</f>
        <v>0</v>
      </c>
      <c r="F545" s="38">
        <f>IF($A545=$D$5,'Anlage 4'!N545,0)</f>
        <v>0</v>
      </c>
      <c r="G545" s="38">
        <f>IF($A545=$D$5,'Anlage 4'!O545,0)</f>
        <v>0</v>
      </c>
      <c r="H545" s="38">
        <f>IF($A545=$D$5,'Anlage 4'!P545,0)</f>
        <v>0</v>
      </c>
      <c r="I545" s="38">
        <f>IF($A545=$D$5,'Anlage 4'!Q545,0)</f>
        <v>0</v>
      </c>
      <c r="J545" s="38">
        <f>IF($A545=$D$5,'Anlage 4'!R545,0)</f>
        <v>0</v>
      </c>
      <c r="K545" s="38">
        <f>IF($A545=$D$5,'Anlage 4'!S545,0)</f>
        <v>0</v>
      </c>
      <c r="L545" s="38">
        <f>IF($A545=$D$5,'Anlage 4'!T545,0)</f>
        <v>0</v>
      </c>
      <c r="N545" s="135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Z545" s="135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L545" s="135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X545" s="135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</row>
    <row r="546" spans="1:60" ht="12.75" hidden="1" customHeight="1" outlineLevel="3" x14ac:dyDescent="0.2">
      <c r="A546" s="79" t="str">
        <f>'Anlage 4'!D546</f>
        <v>O</v>
      </c>
      <c r="B546" s="38">
        <f>IF($A546=$D$5,'Anlage 4'!H546,0)</f>
        <v>0</v>
      </c>
      <c r="C546" s="38">
        <f>IF($A546=$D$5,'Anlage 4'!K546,0)</f>
        <v>0</v>
      </c>
      <c r="D546" s="38">
        <f>IF($A546=$D$5,'Anlage 4'!L546,0)</f>
        <v>0</v>
      </c>
      <c r="E546" s="38">
        <f>IF($A546=$D$5,'Anlage 4'!M546,0)</f>
        <v>0</v>
      </c>
      <c r="F546" s="38">
        <f>IF($A546=$D$5,'Anlage 4'!N546,0)</f>
        <v>0</v>
      </c>
      <c r="G546" s="38">
        <f>IF($A546=$D$5,'Anlage 4'!O546,0)</f>
        <v>0</v>
      </c>
      <c r="H546" s="38">
        <f>IF($A546=$D$5,'Anlage 4'!P546,0)</f>
        <v>0</v>
      </c>
      <c r="I546" s="38">
        <f>IF($A546=$D$5,'Anlage 4'!Q546,0)</f>
        <v>0</v>
      </c>
      <c r="J546" s="38">
        <f>IF($A546=$D$5,'Anlage 4'!R546,0)</f>
        <v>0</v>
      </c>
      <c r="K546" s="38">
        <f>IF($A546=$D$5,'Anlage 4'!S546,0)</f>
        <v>0</v>
      </c>
      <c r="L546" s="38">
        <f>IF($A546=$D$5,'Anlage 4'!T546,0)</f>
        <v>0</v>
      </c>
      <c r="N546" s="135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Z546" s="135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L546" s="135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X546" s="135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</row>
    <row r="547" spans="1:60" ht="12.75" hidden="1" customHeight="1" outlineLevel="3" x14ac:dyDescent="0.2">
      <c r="A547" s="80" t="str">
        <f>'Anlage 4'!D547</f>
        <v>O</v>
      </c>
      <c r="B547" s="38">
        <f>IF($A547=$D$5,'Anlage 4'!H547,0)</f>
        <v>0</v>
      </c>
      <c r="C547" s="38">
        <f>IF($A547=$D$5,'Anlage 4'!K547,0)</f>
        <v>0</v>
      </c>
      <c r="D547" s="38">
        <f>IF($A547=$D$5,'Anlage 4'!L547,0)</f>
        <v>0</v>
      </c>
      <c r="E547" s="38">
        <f>IF($A547=$D$5,'Anlage 4'!M547,0)</f>
        <v>0</v>
      </c>
      <c r="F547" s="38">
        <f>IF($A547=$D$5,'Anlage 4'!N547,0)</f>
        <v>0</v>
      </c>
      <c r="G547" s="38">
        <f>IF($A547=$D$5,'Anlage 4'!O547,0)</f>
        <v>0</v>
      </c>
      <c r="H547" s="38">
        <f>IF($A547=$D$5,'Anlage 4'!P547,0)</f>
        <v>0</v>
      </c>
      <c r="I547" s="38">
        <f>IF($A547=$D$5,'Anlage 4'!Q547,0)</f>
        <v>0</v>
      </c>
      <c r="J547" s="38">
        <f>IF($A547=$D$5,'Anlage 4'!R547,0)</f>
        <v>0</v>
      </c>
      <c r="K547" s="38">
        <f>IF($A547=$D$5,'Anlage 4'!S547,0)</f>
        <v>0</v>
      </c>
      <c r="L547" s="38">
        <f>IF($A547=$D$5,'Anlage 4'!T547,0)</f>
        <v>0</v>
      </c>
      <c r="N547" s="135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Z547" s="135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L547" s="135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X547" s="135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</row>
    <row r="548" spans="1:60" ht="12.75" hidden="1" customHeight="1" outlineLevel="1" x14ac:dyDescent="0.2">
      <c r="A548" s="9"/>
      <c r="B548" s="41">
        <f t="shared" ref="B548:L548" si="101">SUM(B520:B547)</f>
        <v>0</v>
      </c>
      <c r="C548" s="41">
        <f t="shared" si="101"/>
        <v>0</v>
      </c>
      <c r="D548" s="41">
        <f t="shared" si="101"/>
        <v>0</v>
      </c>
      <c r="E548" s="41">
        <f t="shared" si="101"/>
        <v>0</v>
      </c>
      <c r="F548" s="41">
        <f t="shared" si="101"/>
        <v>0</v>
      </c>
      <c r="G548" s="41">
        <f t="shared" si="101"/>
        <v>0</v>
      </c>
      <c r="H548" s="41">
        <f t="shared" si="101"/>
        <v>0</v>
      </c>
      <c r="I548" s="41">
        <f t="shared" si="101"/>
        <v>0</v>
      </c>
      <c r="J548" s="41">
        <f t="shared" si="101"/>
        <v>0</v>
      </c>
      <c r="K548" s="41">
        <f t="shared" si="101"/>
        <v>0</v>
      </c>
      <c r="L548" s="41">
        <f t="shared" si="101"/>
        <v>0</v>
      </c>
      <c r="N548" s="134">
        <f t="shared" ref="N548:X548" si="102">IF($N$11=$A506,B548,0)</f>
        <v>0</v>
      </c>
      <c r="O548" s="134">
        <f t="shared" si="102"/>
        <v>0</v>
      </c>
      <c r="P548" s="134">
        <f t="shared" si="102"/>
        <v>0</v>
      </c>
      <c r="Q548" s="134">
        <f t="shared" si="102"/>
        <v>0</v>
      </c>
      <c r="R548" s="134">
        <f t="shared" si="102"/>
        <v>0</v>
      </c>
      <c r="S548" s="134">
        <f t="shared" si="102"/>
        <v>0</v>
      </c>
      <c r="T548" s="134">
        <f t="shared" si="102"/>
        <v>0</v>
      </c>
      <c r="U548" s="134">
        <f t="shared" si="102"/>
        <v>0</v>
      </c>
      <c r="V548" s="134">
        <f t="shared" si="102"/>
        <v>0</v>
      </c>
      <c r="W548" s="134">
        <f t="shared" si="102"/>
        <v>0</v>
      </c>
      <c r="X548" s="134">
        <f t="shared" si="102"/>
        <v>0</v>
      </c>
      <c r="Z548" s="134">
        <f t="shared" ref="Z548:AJ548" si="103">IF($Z$11=$A506,B548,0)</f>
        <v>0</v>
      </c>
      <c r="AA548" s="134">
        <f t="shared" si="103"/>
        <v>0</v>
      </c>
      <c r="AB548" s="134">
        <f t="shared" si="103"/>
        <v>0</v>
      </c>
      <c r="AC548" s="134">
        <f t="shared" si="103"/>
        <v>0</v>
      </c>
      <c r="AD548" s="134">
        <f t="shared" si="103"/>
        <v>0</v>
      </c>
      <c r="AE548" s="134">
        <f t="shared" si="103"/>
        <v>0</v>
      </c>
      <c r="AF548" s="134">
        <f t="shared" si="103"/>
        <v>0</v>
      </c>
      <c r="AG548" s="134">
        <f t="shared" si="103"/>
        <v>0</v>
      </c>
      <c r="AH548" s="134">
        <f t="shared" si="103"/>
        <v>0</v>
      </c>
      <c r="AI548" s="134">
        <f t="shared" si="103"/>
        <v>0</v>
      </c>
      <c r="AJ548" s="134">
        <f t="shared" si="103"/>
        <v>0</v>
      </c>
      <c r="AL548" s="134">
        <f t="shared" ref="AL548:AV548" si="104">IF($AL$11=$A506,B548,0)</f>
        <v>0</v>
      </c>
      <c r="AM548" s="134">
        <f t="shared" si="104"/>
        <v>0</v>
      </c>
      <c r="AN548" s="134">
        <f t="shared" si="104"/>
        <v>0</v>
      </c>
      <c r="AO548" s="134">
        <f t="shared" si="104"/>
        <v>0</v>
      </c>
      <c r="AP548" s="134">
        <f t="shared" si="104"/>
        <v>0</v>
      </c>
      <c r="AQ548" s="134">
        <f t="shared" si="104"/>
        <v>0</v>
      </c>
      <c r="AR548" s="134">
        <f t="shared" si="104"/>
        <v>0</v>
      </c>
      <c r="AS548" s="134">
        <f t="shared" si="104"/>
        <v>0</v>
      </c>
      <c r="AT548" s="134">
        <f t="shared" si="104"/>
        <v>0</v>
      </c>
      <c r="AU548" s="134">
        <f t="shared" si="104"/>
        <v>0</v>
      </c>
      <c r="AV548" s="134">
        <f t="shared" si="104"/>
        <v>0</v>
      </c>
      <c r="AX548" s="134">
        <f t="shared" ref="AX548:BH548" si="105">IF($AX$11=$A506,B548,0)</f>
        <v>0</v>
      </c>
      <c r="AY548" s="134">
        <f t="shared" si="105"/>
        <v>0</v>
      </c>
      <c r="AZ548" s="134">
        <f t="shared" si="105"/>
        <v>0</v>
      </c>
      <c r="BA548" s="134">
        <f t="shared" si="105"/>
        <v>0</v>
      </c>
      <c r="BB548" s="134">
        <f t="shared" si="105"/>
        <v>0</v>
      </c>
      <c r="BC548" s="134">
        <f t="shared" si="105"/>
        <v>0</v>
      </c>
      <c r="BD548" s="134">
        <f t="shared" si="105"/>
        <v>0</v>
      </c>
      <c r="BE548" s="134">
        <f t="shared" si="105"/>
        <v>0</v>
      </c>
      <c r="BF548" s="134">
        <f t="shared" si="105"/>
        <v>0</v>
      </c>
      <c r="BG548" s="134">
        <f t="shared" si="105"/>
        <v>0</v>
      </c>
      <c r="BH548" s="134">
        <f t="shared" si="105"/>
        <v>0</v>
      </c>
    </row>
    <row r="549" spans="1:60" ht="12.75" hidden="1" customHeight="1" outlineLevel="1" x14ac:dyDescent="0.2">
      <c r="A549" s="9"/>
      <c r="B549" s="42"/>
      <c r="C549" s="42"/>
      <c r="D549" s="41">
        <f>ROUNDDOWN(D548*$D$7,2)</f>
        <v>0</v>
      </c>
      <c r="E549" s="42"/>
      <c r="F549" s="42"/>
      <c r="G549" s="42"/>
      <c r="H549" s="42"/>
      <c r="I549" s="42"/>
      <c r="J549" s="42"/>
      <c r="K549" s="42"/>
      <c r="L549" s="42"/>
      <c r="N549" s="135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Z549" s="135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L549" s="135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X549" s="135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</row>
    <row r="550" spans="1:60" ht="12.75" hidden="1" customHeight="1" outlineLevel="1" collapsed="1" x14ac:dyDescent="0.2">
      <c r="A550" s="7"/>
      <c r="B550" s="41">
        <f>B548</f>
        <v>0</v>
      </c>
      <c r="C550" s="41">
        <f>C548</f>
        <v>0</v>
      </c>
      <c r="D550" s="41">
        <f>D548+D549</f>
        <v>0</v>
      </c>
      <c r="E550" s="41"/>
      <c r="F550" s="41">
        <f t="shared" ref="F550:L550" si="106">F548</f>
        <v>0</v>
      </c>
      <c r="G550" s="41">
        <f t="shared" si="106"/>
        <v>0</v>
      </c>
      <c r="H550" s="41">
        <f t="shared" si="106"/>
        <v>0</v>
      </c>
      <c r="I550" s="41">
        <f t="shared" si="106"/>
        <v>0</v>
      </c>
      <c r="J550" s="41">
        <f t="shared" si="106"/>
        <v>0</v>
      </c>
      <c r="K550" s="41">
        <f t="shared" si="106"/>
        <v>0</v>
      </c>
      <c r="L550" s="41">
        <f t="shared" si="106"/>
        <v>0</v>
      </c>
      <c r="N550" s="150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Z550" s="150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L550" s="150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X550" s="150"/>
      <c r="AY550" s="151"/>
      <c r="AZ550" s="151"/>
      <c r="BA550" s="151"/>
      <c r="BB550" s="151"/>
      <c r="BC550" s="151"/>
      <c r="BD550" s="151"/>
      <c r="BE550" s="151"/>
      <c r="BF550" s="151"/>
      <c r="BG550" s="151"/>
      <c r="BH550" s="151"/>
    </row>
    <row r="551" spans="1:60" ht="12.75" hidden="1" customHeight="1" outlineLevel="2" x14ac:dyDescent="0.2">
      <c r="A551" s="7"/>
      <c r="B551" s="8"/>
      <c r="C551" s="35"/>
      <c r="D551" s="35"/>
      <c r="E551" s="35"/>
      <c r="F551" s="35"/>
      <c r="G551" s="35"/>
      <c r="H551" s="35"/>
      <c r="I551" s="35"/>
      <c r="J551" s="35"/>
      <c r="K551" s="35"/>
      <c r="L551" s="33"/>
      <c r="N551" s="135"/>
      <c r="O551" s="140"/>
      <c r="P551" s="140"/>
      <c r="Q551" s="140"/>
      <c r="R551" s="139"/>
      <c r="S551" s="139"/>
      <c r="T551" s="139"/>
      <c r="U551" s="139"/>
      <c r="V551" s="139"/>
      <c r="W551" s="139"/>
      <c r="X551" s="139"/>
      <c r="Z551" s="135"/>
      <c r="AA551" s="140"/>
      <c r="AB551" s="140"/>
      <c r="AC551" s="140"/>
      <c r="AD551" s="139"/>
      <c r="AE551" s="139"/>
      <c r="AF551" s="139"/>
      <c r="AG551" s="139"/>
      <c r="AH551" s="139"/>
      <c r="AI551" s="139"/>
      <c r="AJ551" s="139"/>
      <c r="AL551" s="135"/>
      <c r="AM551" s="140"/>
      <c r="AN551" s="140"/>
      <c r="AO551" s="140"/>
      <c r="AP551" s="139"/>
      <c r="AQ551" s="139"/>
      <c r="AR551" s="139"/>
      <c r="AS551" s="139"/>
      <c r="AT551" s="139"/>
      <c r="AU551" s="139"/>
      <c r="AV551" s="139"/>
      <c r="AX551" s="135"/>
      <c r="AY551" s="140"/>
      <c r="AZ551" s="140"/>
      <c r="BA551" s="140"/>
      <c r="BB551" s="139"/>
      <c r="BC551" s="139"/>
      <c r="BD551" s="139"/>
      <c r="BE551" s="139"/>
      <c r="BF551" s="139"/>
      <c r="BG551" s="139"/>
      <c r="BH551" s="139"/>
    </row>
    <row r="552" spans="1:60" ht="12.75" hidden="1" customHeight="1" outlineLevel="2" x14ac:dyDescent="0.2">
      <c r="A552" s="103" t="str">
        <f>A502</f>
        <v>BN: ______________________</v>
      </c>
      <c r="B552" s="104"/>
      <c r="C552" s="104"/>
      <c r="D552" s="105"/>
      <c r="E552" s="105"/>
      <c r="F552" s="105"/>
      <c r="G552" s="105"/>
      <c r="H552" s="105"/>
      <c r="I552" s="105"/>
      <c r="J552" s="105"/>
      <c r="K552" s="105"/>
      <c r="L552" s="106"/>
      <c r="N552" s="135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Z552" s="135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L552" s="135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X552" s="135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</row>
    <row r="553" spans="1:60" ht="12.75" hidden="1" customHeight="1" outlineLevel="2" x14ac:dyDescent="0.2">
      <c r="A553" s="7"/>
      <c r="B553" s="8"/>
      <c r="C553" s="36"/>
      <c r="D553" s="36"/>
      <c r="E553" s="36"/>
      <c r="F553" s="36"/>
      <c r="G553" s="36"/>
      <c r="H553" s="36"/>
      <c r="I553" s="36"/>
      <c r="J553" s="36"/>
      <c r="K553" s="36"/>
      <c r="L553" s="8"/>
      <c r="N553" s="135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Z553" s="135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L553" s="135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X553" s="135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</row>
    <row r="554" spans="1:60" ht="12.75" hidden="1" customHeight="1" outlineLevel="2" x14ac:dyDescent="0.2">
      <c r="A554" s="9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N554" s="135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Z554" s="135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L554" s="135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X554" s="135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</row>
    <row r="555" spans="1:60" ht="12.75" hidden="1" customHeight="1" outlineLevel="1" x14ac:dyDescent="0.2">
      <c r="A555" s="253" t="str">
        <f>A505</f>
        <v>Jahr</v>
      </c>
      <c r="B555" s="254"/>
      <c r="D555" s="21"/>
      <c r="E555" s="21"/>
      <c r="F555" s="21"/>
      <c r="G555" s="21"/>
      <c r="H555" s="21"/>
      <c r="I555" s="21"/>
      <c r="J555" s="8"/>
      <c r="K555" s="8"/>
      <c r="L555" s="10" t="str">
        <f>L505</f>
        <v xml:space="preserve"> Blatt</v>
      </c>
      <c r="N555" s="135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Z555" s="135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L555" s="135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X555" s="135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</row>
    <row r="556" spans="1:60" ht="12.75" hidden="1" customHeight="1" outlineLevel="1" collapsed="1" x14ac:dyDescent="0.2">
      <c r="A556" s="251">
        <f>'Anlage 4'!A556</f>
        <v>0</v>
      </c>
      <c r="B556" s="252"/>
      <c r="L556" s="31">
        <f>'Anlage 4'!T556</f>
        <v>12</v>
      </c>
      <c r="N556" s="135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Z556" s="135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L556" s="135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X556" s="135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</row>
    <row r="557" spans="1:60" ht="12.75" hidden="1" customHeight="1" outlineLevel="2" x14ac:dyDescent="0.2">
      <c r="A557" s="3"/>
      <c r="C557" s="8"/>
      <c r="D557" s="8"/>
      <c r="E557" s="8"/>
      <c r="F557" s="8"/>
      <c r="G557" s="8"/>
      <c r="H557" s="8"/>
      <c r="I557" s="8"/>
      <c r="J557" s="8"/>
      <c r="K557" s="8"/>
      <c r="L557" s="8"/>
      <c r="N557" s="135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Z557" s="135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L557" s="135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X557" s="135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</row>
    <row r="558" spans="1:60" ht="12.75" hidden="1" customHeight="1" outlineLevel="2" x14ac:dyDescent="0.2">
      <c r="A558" s="3"/>
      <c r="C558" s="8"/>
      <c r="D558" s="8"/>
      <c r="E558" s="8"/>
      <c r="F558" s="8"/>
      <c r="G558" s="8"/>
      <c r="H558" s="8"/>
      <c r="I558" s="8"/>
      <c r="J558" s="8"/>
      <c r="K558" s="8"/>
      <c r="L558" s="8"/>
      <c r="N558" s="135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Z558" s="135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L558" s="135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X558" s="135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</row>
    <row r="559" spans="1:60" ht="12.75" hidden="1" customHeight="1" outlineLevel="2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N559" s="135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Z559" s="135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L559" s="135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X559" s="135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</row>
    <row r="560" spans="1:60" ht="12.75" hidden="1" customHeight="1" outlineLevel="2" x14ac:dyDescent="0.2">
      <c r="A560" s="13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N560" s="135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Z560" s="135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L560" s="135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X560" s="135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</row>
    <row r="561" spans="1:60" ht="12.75" hidden="1" customHeight="1" outlineLevel="2" x14ac:dyDescent="0.2">
      <c r="A561" s="245" t="str">
        <f>A511</f>
        <v>FuE-Kategorie</v>
      </c>
      <c r="B561" s="49" t="str">
        <f>B511</f>
        <v>Personal</v>
      </c>
      <c r="C561" s="239" t="str">
        <f>C511</f>
        <v xml:space="preserve">Ausgabengruppe </v>
      </c>
      <c r="D561" s="239"/>
      <c r="E561" s="239"/>
      <c r="F561" s="239"/>
      <c r="G561" s="239"/>
      <c r="H561" s="239"/>
      <c r="I561" s="239"/>
      <c r="J561" s="239"/>
      <c r="K561" s="239"/>
      <c r="L561" s="239"/>
      <c r="N561" s="135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Z561" s="135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L561" s="135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X561" s="135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</row>
    <row r="562" spans="1:60" ht="12.75" hidden="1" customHeight="1" outlineLevel="2" x14ac:dyDescent="0.2">
      <c r="A562" s="246"/>
      <c r="B562" s="15" t="str">
        <f t="shared" ref="B562:L562" si="107">B512</f>
        <v/>
      </c>
      <c r="C562" s="15" t="str">
        <f t="shared" si="107"/>
        <v/>
      </c>
      <c r="D562" s="15" t="str">
        <f t="shared" si="107"/>
        <v/>
      </c>
      <c r="E562" s="15" t="str">
        <f t="shared" si="107"/>
        <v/>
      </c>
      <c r="F562" s="15" t="str">
        <f t="shared" si="107"/>
        <v/>
      </c>
      <c r="G562" s="15" t="str">
        <f t="shared" si="107"/>
        <v/>
      </c>
      <c r="H562" s="15" t="str">
        <f t="shared" si="107"/>
        <v/>
      </c>
      <c r="I562" s="15" t="str">
        <f t="shared" si="107"/>
        <v/>
      </c>
      <c r="J562" s="15" t="str">
        <f t="shared" si="107"/>
        <v/>
      </c>
      <c r="K562" s="15" t="str">
        <f t="shared" si="107"/>
        <v/>
      </c>
      <c r="L562" s="15" t="str">
        <f t="shared" si="107"/>
        <v/>
      </c>
      <c r="N562" s="135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Z562" s="135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L562" s="135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X562" s="135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</row>
    <row r="563" spans="1:60" ht="12.75" hidden="1" customHeight="1" outlineLevel="2" x14ac:dyDescent="0.2">
      <c r="A563" s="246"/>
      <c r="B563" s="26" t="str">
        <f t="shared" ref="B563:L563" si="108">B513</f>
        <v>Stunden</v>
      </c>
      <c r="C563" s="26" t="str">
        <f t="shared" si="108"/>
        <v/>
      </c>
      <c r="D563" s="26" t="str">
        <f t="shared" si="108"/>
        <v>Personal</v>
      </c>
      <c r="E563" s="26" t="str">
        <f t="shared" si="108"/>
        <v>Gemein-</v>
      </c>
      <c r="F563" s="26" t="str">
        <f t="shared" si="108"/>
        <v/>
      </c>
      <c r="G563" s="26" t="str">
        <f t="shared" si="108"/>
        <v/>
      </c>
      <c r="H563" s="26" t="str">
        <f t="shared" si="108"/>
        <v/>
      </c>
      <c r="I563" s="26" t="str">
        <f t="shared" si="108"/>
        <v/>
      </c>
      <c r="J563" s="26" t="str">
        <f t="shared" si="108"/>
        <v/>
      </c>
      <c r="K563" s="26" t="str">
        <f t="shared" si="108"/>
        <v/>
      </c>
      <c r="L563" s="26" t="str">
        <f t="shared" si="108"/>
        <v>externe</v>
      </c>
      <c r="N563" s="135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Z563" s="135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L563" s="135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X563" s="135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</row>
    <row r="564" spans="1:60" ht="12.75" hidden="1" customHeight="1" outlineLevel="2" x14ac:dyDescent="0.2">
      <c r="A564" s="246"/>
      <c r="B564" s="26" t="str">
        <f t="shared" ref="B564:L564" si="109">B514</f>
        <v>Gesamt</v>
      </c>
      <c r="C564" s="26" t="str">
        <f t="shared" si="109"/>
        <v/>
      </c>
      <c r="D564" s="26" t="str">
        <f t="shared" si="109"/>
        <v>Sp. 5x6</v>
      </c>
      <c r="E564" s="26" t="str">
        <f t="shared" si="109"/>
        <v>kosten</v>
      </c>
      <c r="F564" s="26" t="str">
        <f t="shared" si="109"/>
        <v/>
      </c>
      <c r="G564" s="26" t="str">
        <f t="shared" si="109"/>
        <v/>
      </c>
      <c r="H564" s="26" t="str">
        <f t="shared" si="109"/>
        <v/>
      </c>
      <c r="I564" s="26" t="str">
        <f t="shared" si="109"/>
        <v/>
      </c>
      <c r="J564" s="26" t="str">
        <f t="shared" si="109"/>
        <v/>
      </c>
      <c r="K564" s="26" t="str">
        <f t="shared" si="109"/>
        <v/>
      </c>
      <c r="L564" s="26" t="str">
        <f t="shared" si="109"/>
        <v>Studien-</v>
      </c>
      <c r="N564" s="135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Z564" s="135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L564" s="135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X564" s="135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</row>
    <row r="565" spans="1:60" ht="12.75" hidden="1" customHeight="1" outlineLevel="2" x14ac:dyDescent="0.2">
      <c r="A565" s="246"/>
      <c r="B565" s="26" t="str">
        <f t="shared" ref="B565:L565" si="110">B515</f>
        <v/>
      </c>
      <c r="C565" s="26" t="str">
        <f t="shared" si="110"/>
        <v/>
      </c>
      <c r="D565" s="26" t="str">
        <f t="shared" si="110"/>
        <v/>
      </c>
      <c r="E565" s="26" t="str">
        <f t="shared" si="110"/>
        <v/>
      </c>
      <c r="F565" s="26" t="str">
        <f t="shared" si="110"/>
        <v/>
      </c>
      <c r="G565" s="26" t="str">
        <f t="shared" si="110"/>
        <v/>
      </c>
      <c r="H565" s="26" t="str">
        <f t="shared" si="110"/>
        <v/>
      </c>
      <c r="I565" s="26" t="str">
        <f t="shared" si="110"/>
        <v/>
      </c>
      <c r="J565" s="26" t="str">
        <f t="shared" si="110"/>
        <v/>
      </c>
      <c r="K565" s="26" t="str">
        <f t="shared" si="110"/>
        <v/>
      </c>
      <c r="L565" s="26" t="str">
        <f t="shared" si="110"/>
        <v>kosten</v>
      </c>
      <c r="N565" s="135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Z565" s="135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L565" s="135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X565" s="135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</row>
    <row r="566" spans="1:60" ht="12.75" hidden="1" customHeight="1" outlineLevel="2" x14ac:dyDescent="0.2">
      <c r="A566" s="246"/>
      <c r="B566" s="26" t="str">
        <f t="shared" ref="B566:L566" si="111">B516</f>
        <v/>
      </c>
      <c r="C566" s="26" t="str">
        <f t="shared" si="111"/>
        <v/>
      </c>
      <c r="D566" s="26" t="str">
        <f t="shared" si="111"/>
        <v/>
      </c>
      <c r="E566" s="26" t="str">
        <f t="shared" si="111"/>
        <v/>
      </c>
      <c r="F566" s="26" t="str">
        <f t="shared" si="111"/>
        <v/>
      </c>
      <c r="G566" s="26" t="str">
        <f t="shared" si="111"/>
        <v/>
      </c>
      <c r="H566" s="26" t="str">
        <f t="shared" si="111"/>
        <v/>
      </c>
      <c r="I566" s="26" t="str">
        <f t="shared" si="111"/>
        <v/>
      </c>
      <c r="J566" s="26" t="str">
        <f t="shared" si="111"/>
        <v/>
      </c>
      <c r="K566" s="26" t="str">
        <f t="shared" si="111"/>
        <v/>
      </c>
      <c r="L566" s="26" t="str">
        <f t="shared" si="111"/>
        <v>(lt. Spalte 3)</v>
      </c>
      <c r="N566" s="135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Z566" s="135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L566" s="135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X566" s="135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</row>
    <row r="567" spans="1:60" ht="12.75" hidden="1" customHeight="1" outlineLevel="2" x14ac:dyDescent="0.2">
      <c r="A567" s="246"/>
      <c r="B567" s="26" t="str">
        <f t="shared" ref="B567:L567" si="112">B517</f>
        <v/>
      </c>
      <c r="C567" s="26" t="str">
        <f t="shared" si="112"/>
        <v/>
      </c>
      <c r="D567" s="26" t="str">
        <f t="shared" si="112"/>
        <v/>
      </c>
      <c r="E567" s="26" t="str">
        <f t="shared" si="112"/>
        <v/>
      </c>
      <c r="F567" s="26" t="str">
        <f t="shared" si="112"/>
        <v/>
      </c>
      <c r="G567" s="26" t="str">
        <f t="shared" si="112"/>
        <v/>
      </c>
      <c r="H567" s="26" t="str">
        <f t="shared" si="112"/>
        <v/>
      </c>
      <c r="I567" s="26" t="str">
        <f t="shared" si="112"/>
        <v/>
      </c>
      <c r="J567" s="26" t="str">
        <f t="shared" si="112"/>
        <v/>
      </c>
      <c r="K567" s="26" t="str">
        <f t="shared" si="112"/>
        <v/>
      </c>
      <c r="L567" s="26" t="str">
        <f t="shared" si="112"/>
        <v/>
      </c>
      <c r="N567" s="135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Z567" s="135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L567" s="135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X567" s="135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</row>
    <row r="568" spans="1:60" ht="12.75" hidden="1" customHeight="1" outlineLevel="2" x14ac:dyDescent="0.2">
      <c r="A568" s="247"/>
      <c r="B568" s="27" t="str">
        <f>B518</f>
        <v/>
      </c>
      <c r="C568" s="27" t="str">
        <f t="shared" ref="C568:L568" si="113">C518</f>
        <v>€</v>
      </c>
      <c r="D568" s="27" t="str">
        <f t="shared" si="113"/>
        <v>€</v>
      </c>
      <c r="E568" s="27" t="str">
        <f t="shared" si="113"/>
        <v>€</v>
      </c>
      <c r="F568" s="27" t="str">
        <f t="shared" si="113"/>
        <v>€</v>
      </c>
      <c r="G568" s="27" t="str">
        <f t="shared" si="113"/>
        <v>€</v>
      </c>
      <c r="H568" s="27" t="str">
        <f t="shared" si="113"/>
        <v>€</v>
      </c>
      <c r="I568" s="27" t="str">
        <f t="shared" si="113"/>
        <v>€</v>
      </c>
      <c r="J568" s="27" t="str">
        <f t="shared" si="113"/>
        <v>€</v>
      </c>
      <c r="K568" s="27" t="str">
        <f t="shared" si="113"/>
        <v>€</v>
      </c>
      <c r="L568" s="27" t="str">
        <f t="shared" si="113"/>
        <v>€</v>
      </c>
      <c r="N568" s="135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Z568" s="135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L568" s="135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X568" s="135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</row>
    <row r="569" spans="1:60" ht="12.75" hidden="1" customHeight="1" outlineLevel="2" collapsed="1" x14ac:dyDescent="0.2">
      <c r="A569" s="18" t="str">
        <f>A519</f>
        <v/>
      </c>
      <c r="B569" s="18">
        <f t="shared" ref="B569:L569" si="114">B519</f>
        <v>5</v>
      </c>
      <c r="C569" s="18" t="str">
        <f t="shared" si="114"/>
        <v/>
      </c>
      <c r="D569" s="18">
        <f t="shared" si="114"/>
        <v>7</v>
      </c>
      <c r="E569" s="18" t="str">
        <f t="shared" si="114"/>
        <v/>
      </c>
      <c r="F569" s="18" t="str">
        <f t="shared" si="114"/>
        <v/>
      </c>
      <c r="G569" s="18" t="str">
        <f t="shared" si="114"/>
        <v/>
      </c>
      <c r="H569" s="18" t="str">
        <f t="shared" si="114"/>
        <v/>
      </c>
      <c r="I569" s="18" t="str">
        <f t="shared" si="114"/>
        <v/>
      </c>
      <c r="J569" s="18" t="str">
        <f t="shared" si="114"/>
        <v/>
      </c>
      <c r="K569" s="18" t="str">
        <f t="shared" si="114"/>
        <v/>
      </c>
      <c r="L569" s="18">
        <f t="shared" si="114"/>
        <v>8</v>
      </c>
      <c r="N569" s="135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Z569" s="135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L569" s="135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X569" s="135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</row>
    <row r="570" spans="1:60" ht="12.75" hidden="1" customHeight="1" outlineLevel="3" x14ac:dyDescent="0.2">
      <c r="A570" s="78" t="str">
        <f>'Anlage 4'!D570</f>
        <v>O</v>
      </c>
      <c r="B570" s="38">
        <f>IF($A570=$D$5,'Anlage 4'!H570,0)</f>
        <v>0</v>
      </c>
      <c r="C570" s="38">
        <f>IF($A570=$D$5,'Anlage 4'!K570,0)</f>
        <v>0</v>
      </c>
      <c r="D570" s="38">
        <f>IF($A570=$D$5,'Anlage 4'!L570,0)</f>
        <v>0</v>
      </c>
      <c r="E570" s="38">
        <f>IF($A570=$D$5,'Anlage 4'!M570,0)</f>
        <v>0</v>
      </c>
      <c r="F570" s="38">
        <f>IF($A570=$D$5,'Anlage 4'!N570,0)</f>
        <v>0</v>
      </c>
      <c r="G570" s="38">
        <f>IF($A570=$D$5,'Anlage 4'!O570,0)</f>
        <v>0</v>
      </c>
      <c r="H570" s="38">
        <f>IF($A570=$D$5,'Anlage 4'!P570,0)</f>
        <v>0</v>
      </c>
      <c r="I570" s="38">
        <f>IF($A570=$D$5,'Anlage 4'!Q570,0)</f>
        <v>0</v>
      </c>
      <c r="J570" s="38">
        <f>IF($A570=$D$5,'Anlage 4'!R570,0)</f>
        <v>0</v>
      </c>
      <c r="K570" s="38">
        <f>IF($A570=$D$5,'Anlage 4'!S570,0)</f>
        <v>0</v>
      </c>
      <c r="L570" s="38">
        <f>IF($A570=$D$5,'Anlage 4'!T570,0)</f>
        <v>0</v>
      </c>
      <c r="N570" s="135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Z570" s="135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L570" s="135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X570" s="135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</row>
    <row r="571" spans="1:60" ht="12.75" hidden="1" customHeight="1" outlineLevel="3" x14ac:dyDescent="0.2">
      <c r="A571" s="79" t="str">
        <f>'Anlage 4'!D571</f>
        <v>O</v>
      </c>
      <c r="B571" s="38" t="str">
        <f>IF($A571=$D$5,IF('Anlage 4'!E571="Übertrag",'Anlage 4'!E571,'Anlage 4'!H571),0)</f>
        <v>Übertrag</v>
      </c>
      <c r="C571" s="38">
        <f>IF($A571=$D$5,IF($B571="Übertrag",0,'Anlage 4'!K571),0)</f>
        <v>0</v>
      </c>
      <c r="D571" s="38">
        <f>IF($A571=$D$5,IF($B571="Übertrag",0,'Anlage 4'!L571),0)</f>
        <v>0</v>
      </c>
      <c r="E571" s="38">
        <f>IF($A571=$D$5,IF($B571="Übertrag",0,'Anlage 4'!M571),0)</f>
        <v>0</v>
      </c>
      <c r="F571" s="38">
        <f>IF($A571=$D$5,IF($B571="Übertrag",0,'Anlage 4'!N571),0)</f>
        <v>0</v>
      </c>
      <c r="G571" s="38">
        <f>IF($A571=$D$5,IF($B571="Übertrag",0,'Anlage 4'!O571),0)</f>
        <v>0</v>
      </c>
      <c r="H571" s="38">
        <f>IF($A571=$D$5,IF($B571="Übertrag",0,'Anlage 4'!P571),0)</f>
        <v>0</v>
      </c>
      <c r="I571" s="38">
        <f>IF($A571=$D$5,IF($B571="Übertrag",0,'Anlage 4'!Q571),0)</f>
        <v>0</v>
      </c>
      <c r="J571" s="38">
        <f>IF($A571=$D$5,IF($B571="Übertrag",0,'Anlage 4'!R571),0)</f>
        <v>0</v>
      </c>
      <c r="K571" s="38">
        <f>IF($A571=$D$5,IF($B571="Übertrag",0,'Anlage 4'!S571),0)</f>
        <v>0</v>
      </c>
      <c r="L571" s="38">
        <f>IF($A571=$D$5,IF($B571="Übertrag",0,'Anlage 4'!T571),0)</f>
        <v>0</v>
      </c>
      <c r="N571" s="135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Z571" s="135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L571" s="135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X571" s="135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</row>
    <row r="572" spans="1:60" ht="12.75" hidden="1" customHeight="1" outlineLevel="3" x14ac:dyDescent="0.2">
      <c r="A572" s="79" t="str">
        <f>'Anlage 4'!D572</f>
        <v>O</v>
      </c>
      <c r="B572" s="38">
        <f>IF($A572=$D$5,'Anlage 4'!H572,0)</f>
        <v>0</v>
      </c>
      <c r="C572" s="38">
        <f>IF($A572=$D$5,'Anlage 4'!K572,0)</f>
        <v>0</v>
      </c>
      <c r="D572" s="38">
        <f>IF($A572=$D$5,'Anlage 4'!L572,0)</f>
        <v>0</v>
      </c>
      <c r="E572" s="38">
        <f>IF($A572=$D$5,'Anlage 4'!M572,0)</f>
        <v>0</v>
      </c>
      <c r="F572" s="38">
        <f>IF($A572=$D$5,'Anlage 4'!N572,0)</f>
        <v>0</v>
      </c>
      <c r="G572" s="38">
        <f>IF($A572=$D$5,'Anlage 4'!O572,0)</f>
        <v>0</v>
      </c>
      <c r="H572" s="38">
        <f>IF($A572=$D$5,'Anlage 4'!P572,0)</f>
        <v>0</v>
      </c>
      <c r="I572" s="38">
        <f>IF($A572=$D$5,'Anlage 4'!Q572,0)</f>
        <v>0</v>
      </c>
      <c r="J572" s="38">
        <f>IF($A572=$D$5,'Anlage 4'!R572,0)</f>
        <v>0</v>
      </c>
      <c r="K572" s="38">
        <f>IF($A572=$D$5,'Anlage 4'!S572,0)</f>
        <v>0</v>
      </c>
      <c r="L572" s="38">
        <f>IF($A572=$D$5,'Anlage 4'!T572,0)</f>
        <v>0</v>
      </c>
      <c r="N572" s="135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Z572" s="135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L572" s="135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X572" s="135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</row>
    <row r="573" spans="1:60" ht="12.75" hidden="1" customHeight="1" outlineLevel="3" x14ac:dyDescent="0.2">
      <c r="A573" s="79" t="str">
        <f>'Anlage 4'!D573</f>
        <v>O</v>
      </c>
      <c r="B573" s="38">
        <f>IF($A573=$D$5,'Anlage 4'!H573,0)</f>
        <v>0</v>
      </c>
      <c r="C573" s="38">
        <f>IF($A573=$D$5,'Anlage 4'!K573,0)</f>
        <v>0</v>
      </c>
      <c r="D573" s="38">
        <f>IF($A573=$D$5,'Anlage 4'!L573,0)</f>
        <v>0</v>
      </c>
      <c r="E573" s="38">
        <f>IF($A573=$D$5,'Anlage 4'!M573,0)</f>
        <v>0</v>
      </c>
      <c r="F573" s="38">
        <f>IF($A573=$D$5,'Anlage 4'!N573,0)</f>
        <v>0</v>
      </c>
      <c r="G573" s="38">
        <f>IF($A573=$D$5,'Anlage 4'!O573,0)</f>
        <v>0</v>
      </c>
      <c r="H573" s="38">
        <f>IF($A573=$D$5,'Anlage 4'!P573,0)</f>
        <v>0</v>
      </c>
      <c r="I573" s="38">
        <f>IF($A573=$D$5,'Anlage 4'!Q573,0)</f>
        <v>0</v>
      </c>
      <c r="J573" s="38">
        <f>IF($A573=$D$5,'Anlage 4'!R573,0)</f>
        <v>0</v>
      </c>
      <c r="K573" s="38">
        <f>IF($A573=$D$5,'Anlage 4'!S573,0)</f>
        <v>0</v>
      </c>
      <c r="L573" s="38">
        <f>IF($A573=$D$5,'Anlage 4'!T573,0)</f>
        <v>0</v>
      </c>
      <c r="N573" s="135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Z573" s="135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L573" s="135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X573" s="135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</row>
    <row r="574" spans="1:60" ht="12.75" hidden="1" customHeight="1" outlineLevel="3" x14ac:dyDescent="0.2">
      <c r="A574" s="79" t="str">
        <f>'Anlage 4'!D574</f>
        <v>O</v>
      </c>
      <c r="B574" s="38">
        <f>IF($A574=$D$5,'Anlage 4'!H574,0)</f>
        <v>0</v>
      </c>
      <c r="C574" s="38">
        <f>IF($A574=$D$5,'Anlage 4'!K574,0)</f>
        <v>0</v>
      </c>
      <c r="D574" s="38">
        <f>IF($A574=$D$5,'Anlage 4'!L574,0)</f>
        <v>0</v>
      </c>
      <c r="E574" s="38">
        <f>IF($A574=$D$5,'Anlage 4'!M574,0)</f>
        <v>0</v>
      </c>
      <c r="F574" s="38">
        <f>IF($A574=$D$5,'Anlage 4'!N574,0)</f>
        <v>0</v>
      </c>
      <c r="G574" s="38">
        <f>IF($A574=$D$5,'Anlage 4'!O574,0)</f>
        <v>0</v>
      </c>
      <c r="H574" s="38">
        <f>IF($A574=$D$5,'Anlage 4'!P574,0)</f>
        <v>0</v>
      </c>
      <c r="I574" s="38">
        <f>IF($A574=$D$5,'Anlage 4'!Q574,0)</f>
        <v>0</v>
      </c>
      <c r="J574" s="38">
        <f>IF($A574=$D$5,'Anlage 4'!R574,0)</f>
        <v>0</v>
      </c>
      <c r="K574" s="38">
        <f>IF($A574=$D$5,'Anlage 4'!S574,0)</f>
        <v>0</v>
      </c>
      <c r="L574" s="38">
        <f>IF($A574=$D$5,'Anlage 4'!T574,0)</f>
        <v>0</v>
      </c>
      <c r="N574" s="135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Z574" s="135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L574" s="135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X574" s="135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</row>
    <row r="575" spans="1:60" ht="12.75" hidden="1" customHeight="1" outlineLevel="3" x14ac:dyDescent="0.2">
      <c r="A575" s="79" t="str">
        <f>'Anlage 4'!D575</f>
        <v>O</v>
      </c>
      <c r="B575" s="38">
        <f>IF($A575=$D$5,'Anlage 4'!H575,0)</f>
        <v>0</v>
      </c>
      <c r="C575" s="38">
        <f>IF($A575=$D$5,'Anlage 4'!K575,0)</f>
        <v>0</v>
      </c>
      <c r="D575" s="38">
        <f>IF($A575=$D$5,'Anlage 4'!L575,0)</f>
        <v>0</v>
      </c>
      <c r="E575" s="38">
        <f>IF($A575=$D$5,'Anlage 4'!M575,0)</f>
        <v>0</v>
      </c>
      <c r="F575" s="38">
        <f>IF($A575=$D$5,'Anlage 4'!N575,0)</f>
        <v>0</v>
      </c>
      <c r="G575" s="38">
        <f>IF($A575=$D$5,'Anlage 4'!O575,0)</f>
        <v>0</v>
      </c>
      <c r="H575" s="38">
        <f>IF($A575=$D$5,'Anlage 4'!P575,0)</f>
        <v>0</v>
      </c>
      <c r="I575" s="38">
        <f>IF($A575=$D$5,'Anlage 4'!Q575,0)</f>
        <v>0</v>
      </c>
      <c r="J575" s="38">
        <f>IF($A575=$D$5,'Anlage 4'!R575,0)</f>
        <v>0</v>
      </c>
      <c r="K575" s="38">
        <f>IF($A575=$D$5,'Anlage 4'!S575,0)</f>
        <v>0</v>
      </c>
      <c r="L575" s="38">
        <f>IF($A575=$D$5,'Anlage 4'!T575,0)</f>
        <v>0</v>
      </c>
      <c r="N575" s="135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Z575" s="135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L575" s="135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X575" s="135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</row>
    <row r="576" spans="1:60" ht="12.75" hidden="1" customHeight="1" outlineLevel="3" x14ac:dyDescent="0.2">
      <c r="A576" s="79" t="str">
        <f>'Anlage 4'!D576</f>
        <v>O</v>
      </c>
      <c r="B576" s="38">
        <f>IF($A576=$D$5,'Anlage 4'!H576,0)</f>
        <v>0</v>
      </c>
      <c r="C576" s="38">
        <f>IF($A576=$D$5,'Anlage 4'!K576,0)</f>
        <v>0</v>
      </c>
      <c r="D576" s="38">
        <f>IF($A576=$D$5,'Anlage 4'!L576,0)</f>
        <v>0</v>
      </c>
      <c r="E576" s="38">
        <f>IF($A576=$D$5,'Anlage 4'!M576,0)</f>
        <v>0</v>
      </c>
      <c r="F576" s="38">
        <f>IF($A576=$D$5,'Anlage 4'!N576,0)</f>
        <v>0</v>
      </c>
      <c r="G576" s="38">
        <f>IF($A576=$D$5,'Anlage 4'!O576,0)</f>
        <v>0</v>
      </c>
      <c r="H576" s="38">
        <f>IF($A576=$D$5,'Anlage 4'!P576,0)</f>
        <v>0</v>
      </c>
      <c r="I576" s="38">
        <f>IF($A576=$D$5,'Anlage 4'!Q576,0)</f>
        <v>0</v>
      </c>
      <c r="J576" s="38">
        <f>IF($A576=$D$5,'Anlage 4'!R576,0)</f>
        <v>0</v>
      </c>
      <c r="K576" s="38">
        <f>IF($A576=$D$5,'Anlage 4'!S576,0)</f>
        <v>0</v>
      </c>
      <c r="L576" s="38">
        <f>IF($A576=$D$5,'Anlage 4'!T576,0)</f>
        <v>0</v>
      </c>
      <c r="N576" s="135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Z576" s="135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L576" s="135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X576" s="135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</row>
    <row r="577" spans="1:60" ht="12.75" hidden="1" customHeight="1" outlineLevel="3" x14ac:dyDescent="0.2">
      <c r="A577" s="79" t="str">
        <f>'Anlage 4'!D577</f>
        <v>O</v>
      </c>
      <c r="B577" s="38">
        <f>IF($A577=$D$5,'Anlage 4'!H577,0)</f>
        <v>0</v>
      </c>
      <c r="C577" s="38">
        <f>IF($A577=$D$5,'Anlage 4'!K577,0)</f>
        <v>0</v>
      </c>
      <c r="D577" s="38">
        <f>IF($A577=$D$5,'Anlage 4'!L577,0)</f>
        <v>0</v>
      </c>
      <c r="E577" s="38">
        <f>IF($A577=$D$5,'Anlage 4'!M577,0)</f>
        <v>0</v>
      </c>
      <c r="F577" s="38">
        <f>IF($A577=$D$5,'Anlage 4'!N577,0)</f>
        <v>0</v>
      </c>
      <c r="G577" s="38">
        <f>IF($A577=$D$5,'Anlage 4'!O577,0)</f>
        <v>0</v>
      </c>
      <c r="H577" s="38">
        <f>IF($A577=$D$5,'Anlage 4'!P577,0)</f>
        <v>0</v>
      </c>
      <c r="I577" s="38">
        <f>IF($A577=$D$5,'Anlage 4'!Q577,0)</f>
        <v>0</v>
      </c>
      <c r="J577" s="38">
        <f>IF($A577=$D$5,'Anlage 4'!R577,0)</f>
        <v>0</v>
      </c>
      <c r="K577" s="38">
        <f>IF($A577=$D$5,'Anlage 4'!S577,0)</f>
        <v>0</v>
      </c>
      <c r="L577" s="38">
        <f>IF($A577=$D$5,'Anlage 4'!T577,0)</f>
        <v>0</v>
      </c>
      <c r="N577" s="135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Z577" s="135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L577" s="135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X577" s="135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</row>
    <row r="578" spans="1:60" ht="12.75" hidden="1" customHeight="1" outlineLevel="3" x14ac:dyDescent="0.2">
      <c r="A578" s="79" t="str">
        <f>'Anlage 4'!D578</f>
        <v>O</v>
      </c>
      <c r="B578" s="38">
        <f>IF($A578=$D$5,'Anlage 4'!H578,0)</f>
        <v>0</v>
      </c>
      <c r="C578" s="38">
        <f>IF($A578=$D$5,'Anlage 4'!K578,0)</f>
        <v>0</v>
      </c>
      <c r="D578" s="38">
        <f>IF($A578=$D$5,'Anlage 4'!L578,0)</f>
        <v>0</v>
      </c>
      <c r="E578" s="38">
        <f>IF($A578=$D$5,'Anlage 4'!M578,0)</f>
        <v>0</v>
      </c>
      <c r="F578" s="38">
        <f>IF($A578=$D$5,'Anlage 4'!N578,0)</f>
        <v>0</v>
      </c>
      <c r="G578" s="38">
        <f>IF($A578=$D$5,'Anlage 4'!O578,0)</f>
        <v>0</v>
      </c>
      <c r="H578" s="38">
        <f>IF($A578=$D$5,'Anlage 4'!P578,0)</f>
        <v>0</v>
      </c>
      <c r="I578" s="38">
        <f>IF($A578=$D$5,'Anlage 4'!Q578,0)</f>
        <v>0</v>
      </c>
      <c r="J578" s="38">
        <f>IF($A578=$D$5,'Anlage 4'!R578,0)</f>
        <v>0</v>
      </c>
      <c r="K578" s="38">
        <f>IF($A578=$D$5,'Anlage 4'!S578,0)</f>
        <v>0</v>
      </c>
      <c r="L578" s="38">
        <f>IF($A578=$D$5,'Anlage 4'!T578,0)</f>
        <v>0</v>
      </c>
      <c r="N578" s="135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Z578" s="135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L578" s="135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X578" s="135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</row>
    <row r="579" spans="1:60" ht="12.75" hidden="1" customHeight="1" outlineLevel="3" x14ac:dyDescent="0.2">
      <c r="A579" s="79" t="str">
        <f>'Anlage 4'!D579</f>
        <v>O</v>
      </c>
      <c r="B579" s="38">
        <f>IF($A579=$D$5,'Anlage 4'!H579,0)</f>
        <v>0</v>
      </c>
      <c r="C579" s="38">
        <f>IF($A579=$D$5,'Anlage 4'!K579,0)</f>
        <v>0</v>
      </c>
      <c r="D579" s="38">
        <f>IF($A579=$D$5,'Anlage 4'!L579,0)</f>
        <v>0</v>
      </c>
      <c r="E579" s="38">
        <f>IF($A579=$D$5,'Anlage 4'!M579,0)</f>
        <v>0</v>
      </c>
      <c r="F579" s="38">
        <f>IF($A579=$D$5,'Anlage 4'!N579,0)</f>
        <v>0</v>
      </c>
      <c r="G579" s="38">
        <f>IF($A579=$D$5,'Anlage 4'!O579,0)</f>
        <v>0</v>
      </c>
      <c r="H579" s="38">
        <f>IF($A579=$D$5,'Anlage 4'!P579,0)</f>
        <v>0</v>
      </c>
      <c r="I579" s="38">
        <f>IF($A579=$D$5,'Anlage 4'!Q579,0)</f>
        <v>0</v>
      </c>
      <c r="J579" s="38">
        <f>IF($A579=$D$5,'Anlage 4'!R579,0)</f>
        <v>0</v>
      </c>
      <c r="K579" s="38">
        <f>IF($A579=$D$5,'Anlage 4'!S579,0)</f>
        <v>0</v>
      </c>
      <c r="L579" s="38">
        <f>IF($A579=$D$5,'Anlage 4'!T579,0)</f>
        <v>0</v>
      </c>
      <c r="N579" s="135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Z579" s="135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L579" s="135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X579" s="135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</row>
    <row r="580" spans="1:60" ht="12.75" hidden="1" customHeight="1" outlineLevel="3" x14ac:dyDescent="0.2">
      <c r="A580" s="79" t="str">
        <f>'Anlage 4'!D580</f>
        <v>O</v>
      </c>
      <c r="B580" s="38">
        <f>IF($A580=$D$5,'Anlage 4'!H580,0)</f>
        <v>0</v>
      </c>
      <c r="C580" s="38">
        <f>IF($A580=$D$5,'Anlage 4'!K580,0)</f>
        <v>0</v>
      </c>
      <c r="D580" s="38">
        <f>IF($A580=$D$5,'Anlage 4'!L580,0)</f>
        <v>0</v>
      </c>
      <c r="E580" s="38">
        <f>IF($A580=$D$5,'Anlage 4'!M580,0)</f>
        <v>0</v>
      </c>
      <c r="F580" s="38">
        <f>IF($A580=$D$5,'Anlage 4'!N580,0)</f>
        <v>0</v>
      </c>
      <c r="G580" s="38">
        <f>IF($A580=$D$5,'Anlage 4'!O580,0)</f>
        <v>0</v>
      </c>
      <c r="H580" s="38">
        <f>IF($A580=$D$5,'Anlage 4'!P580,0)</f>
        <v>0</v>
      </c>
      <c r="I580" s="38">
        <f>IF($A580=$D$5,'Anlage 4'!Q580,0)</f>
        <v>0</v>
      </c>
      <c r="J580" s="38">
        <f>IF($A580=$D$5,'Anlage 4'!R580,0)</f>
        <v>0</v>
      </c>
      <c r="K580" s="38">
        <f>IF($A580=$D$5,'Anlage 4'!S580,0)</f>
        <v>0</v>
      </c>
      <c r="L580" s="38">
        <f>IF($A580=$D$5,'Anlage 4'!T580,0)</f>
        <v>0</v>
      </c>
      <c r="N580" s="135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Z580" s="135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L580" s="135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X580" s="135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</row>
    <row r="581" spans="1:60" ht="12.75" hidden="1" customHeight="1" outlineLevel="3" x14ac:dyDescent="0.2">
      <c r="A581" s="79" t="str">
        <f>'Anlage 4'!D581</f>
        <v>O</v>
      </c>
      <c r="B581" s="38">
        <f>IF($A581=$D$5,'Anlage 4'!H581,0)</f>
        <v>0</v>
      </c>
      <c r="C581" s="38">
        <f>IF($A581=$D$5,'Anlage 4'!K581,0)</f>
        <v>0</v>
      </c>
      <c r="D581" s="38">
        <f>IF($A581=$D$5,'Anlage 4'!L581,0)</f>
        <v>0</v>
      </c>
      <c r="E581" s="38">
        <f>IF($A581=$D$5,'Anlage 4'!M581,0)</f>
        <v>0</v>
      </c>
      <c r="F581" s="38">
        <f>IF($A581=$D$5,'Anlage 4'!N581,0)</f>
        <v>0</v>
      </c>
      <c r="G581" s="38">
        <f>IF($A581=$D$5,'Anlage 4'!O581,0)</f>
        <v>0</v>
      </c>
      <c r="H581" s="38">
        <f>IF($A581=$D$5,'Anlage 4'!P581,0)</f>
        <v>0</v>
      </c>
      <c r="I581" s="38">
        <f>IF($A581=$D$5,'Anlage 4'!Q581,0)</f>
        <v>0</v>
      </c>
      <c r="J581" s="38">
        <f>IF($A581=$D$5,'Anlage 4'!R581,0)</f>
        <v>0</v>
      </c>
      <c r="K581" s="38">
        <f>IF($A581=$D$5,'Anlage 4'!S581,0)</f>
        <v>0</v>
      </c>
      <c r="L581" s="38">
        <f>IF($A581=$D$5,'Anlage 4'!T581,0)</f>
        <v>0</v>
      </c>
      <c r="N581" s="135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Z581" s="135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L581" s="135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X581" s="135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</row>
    <row r="582" spans="1:60" ht="12.75" hidden="1" customHeight="1" outlineLevel="3" x14ac:dyDescent="0.2">
      <c r="A582" s="79" t="str">
        <f>'Anlage 4'!D582</f>
        <v>O</v>
      </c>
      <c r="B582" s="38">
        <f>IF($A582=$D$5,'Anlage 4'!H582,0)</f>
        <v>0</v>
      </c>
      <c r="C582" s="38">
        <f>IF($A582=$D$5,'Anlage 4'!K582,0)</f>
        <v>0</v>
      </c>
      <c r="D582" s="38">
        <f>IF($A582=$D$5,'Anlage 4'!L582,0)</f>
        <v>0</v>
      </c>
      <c r="E582" s="38">
        <f>IF($A582=$D$5,'Anlage 4'!M582,0)</f>
        <v>0</v>
      </c>
      <c r="F582" s="38">
        <f>IF($A582=$D$5,'Anlage 4'!N582,0)</f>
        <v>0</v>
      </c>
      <c r="G582" s="38">
        <f>IF($A582=$D$5,'Anlage 4'!O582,0)</f>
        <v>0</v>
      </c>
      <c r="H582" s="38">
        <f>IF($A582=$D$5,'Anlage 4'!P582,0)</f>
        <v>0</v>
      </c>
      <c r="I582" s="38">
        <f>IF($A582=$D$5,'Anlage 4'!Q582,0)</f>
        <v>0</v>
      </c>
      <c r="J582" s="38">
        <f>IF($A582=$D$5,'Anlage 4'!R582,0)</f>
        <v>0</v>
      </c>
      <c r="K582" s="38">
        <f>IF($A582=$D$5,'Anlage 4'!S582,0)</f>
        <v>0</v>
      </c>
      <c r="L582" s="38">
        <f>IF($A582=$D$5,'Anlage 4'!T582,0)</f>
        <v>0</v>
      </c>
      <c r="N582" s="135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Z582" s="135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L582" s="135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X582" s="135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</row>
    <row r="583" spans="1:60" ht="12.75" hidden="1" customHeight="1" outlineLevel="3" x14ac:dyDescent="0.2">
      <c r="A583" s="79" t="str">
        <f>'Anlage 4'!D583</f>
        <v>O</v>
      </c>
      <c r="B583" s="38">
        <f>IF($A583=$D$5,'Anlage 4'!H583,0)</f>
        <v>0</v>
      </c>
      <c r="C583" s="38">
        <f>IF($A583=$D$5,'Anlage 4'!K583,0)</f>
        <v>0</v>
      </c>
      <c r="D583" s="38">
        <f>IF($A583=$D$5,'Anlage 4'!L583,0)</f>
        <v>0</v>
      </c>
      <c r="E583" s="38">
        <f>IF($A583=$D$5,'Anlage 4'!M583,0)</f>
        <v>0</v>
      </c>
      <c r="F583" s="38">
        <f>IF($A583=$D$5,'Anlage 4'!N583,0)</f>
        <v>0</v>
      </c>
      <c r="G583" s="38">
        <f>IF($A583=$D$5,'Anlage 4'!O583,0)</f>
        <v>0</v>
      </c>
      <c r="H583" s="38">
        <f>IF($A583=$D$5,'Anlage 4'!P583,0)</f>
        <v>0</v>
      </c>
      <c r="I583" s="38">
        <f>IF($A583=$D$5,'Anlage 4'!Q583,0)</f>
        <v>0</v>
      </c>
      <c r="J583" s="38">
        <f>IF($A583=$D$5,'Anlage 4'!R583,0)</f>
        <v>0</v>
      </c>
      <c r="K583" s="38">
        <f>IF($A583=$D$5,'Anlage 4'!S583,0)</f>
        <v>0</v>
      </c>
      <c r="L583" s="38">
        <f>IF($A583=$D$5,'Anlage 4'!T583,0)</f>
        <v>0</v>
      </c>
      <c r="N583" s="135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Z583" s="135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L583" s="135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X583" s="135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</row>
    <row r="584" spans="1:60" ht="12.75" hidden="1" customHeight="1" outlineLevel="3" x14ac:dyDescent="0.2">
      <c r="A584" s="79" t="str">
        <f>'Anlage 4'!D584</f>
        <v>O</v>
      </c>
      <c r="B584" s="38">
        <f>IF($A584=$D$5,'Anlage 4'!H584,0)</f>
        <v>0</v>
      </c>
      <c r="C584" s="38">
        <f>IF($A584=$D$5,'Anlage 4'!K584,0)</f>
        <v>0</v>
      </c>
      <c r="D584" s="38">
        <f>IF($A584=$D$5,'Anlage 4'!L584,0)</f>
        <v>0</v>
      </c>
      <c r="E584" s="38">
        <f>IF($A584=$D$5,'Anlage 4'!M584,0)</f>
        <v>0</v>
      </c>
      <c r="F584" s="38">
        <f>IF($A584=$D$5,'Anlage 4'!N584,0)</f>
        <v>0</v>
      </c>
      <c r="G584" s="38">
        <f>IF($A584=$D$5,'Anlage 4'!O584,0)</f>
        <v>0</v>
      </c>
      <c r="H584" s="38">
        <f>IF($A584=$D$5,'Anlage 4'!P584,0)</f>
        <v>0</v>
      </c>
      <c r="I584" s="38">
        <f>IF($A584=$D$5,'Anlage 4'!Q584,0)</f>
        <v>0</v>
      </c>
      <c r="J584" s="38">
        <f>IF($A584=$D$5,'Anlage 4'!R584,0)</f>
        <v>0</v>
      </c>
      <c r="K584" s="38">
        <f>IF($A584=$D$5,'Anlage 4'!S584,0)</f>
        <v>0</v>
      </c>
      <c r="L584" s="38">
        <f>IF($A584=$D$5,'Anlage 4'!T584,0)</f>
        <v>0</v>
      </c>
      <c r="N584" s="135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Z584" s="135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L584" s="135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X584" s="135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</row>
    <row r="585" spans="1:60" ht="12.75" hidden="1" customHeight="1" outlineLevel="3" x14ac:dyDescent="0.2">
      <c r="A585" s="79" t="str">
        <f>'Anlage 4'!D585</f>
        <v>O</v>
      </c>
      <c r="B585" s="38">
        <f>IF($A585=$D$5,'Anlage 4'!H585,0)</f>
        <v>0</v>
      </c>
      <c r="C585" s="38">
        <f>IF($A585=$D$5,'Anlage 4'!K585,0)</f>
        <v>0</v>
      </c>
      <c r="D585" s="38">
        <f>IF($A585=$D$5,'Anlage 4'!L585,0)</f>
        <v>0</v>
      </c>
      <c r="E585" s="38">
        <f>IF($A585=$D$5,'Anlage 4'!M585,0)</f>
        <v>0</v>
      </c>
      <c r="F585" s="38">
        <f>IF($A585=$D$5,'Anlage 4'!N585,0)</f>
        <v>0</v>
      </c>
      <c r="G585" s="38">
        <f>IF($A585=$D$5,'Anlage 4'!O585,0)</f>
        <v>0</v>
      </c>
      <c r="H585" s="38">
        <f>IF($A585=$D$5,'Anlage 4'!P585,0)</f>
        <v>0</v>
      </c>
      <c r="I585" s="38">
        <f>IF($A585=$D$5,'Anlage 4'!Q585,0)</f>
        <v>0</v>
      </c>
      <c r="J585" s="38">
        <f>IF($A585=$D$5,'Anlage 4'!R585,0)</f>
        <v>0</v>
      </c>
      <c r="K585" s="38">
        <f>IF($A585=$D$5,'Anlage 4'!S585,0)</f>
        <v>0</v>
      </c>
      <c r="L585" s="38">
        <f>IF($A585=$D$5,'Anlage 4'!T585,0)</f>
        <v>0</v>
      </c>
      <c r="N585" s="135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Z585" s="135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L585" s="135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X585" s="135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</row>
    <row r="586" spans="1:60" ht="12.75" hidden="1" customHeight="1" outlineLevel="3" x14ac:dyDescent="0.2">
      <c r="A586" s="79" t="str">
        <f>'Anlage 4'!D586</f>
        <v>O</v>
      </c>
      <c r="B586" s="38">
        <f>IF($A586=$D$5,'Anlage 4'!H586,0)</f>
        <v>0</v>
      </c>
      <c r="C586" s="38">
        <f>IF($A586=$D$5,'Anlage 4'!K586,0)</f>
        <v>0</v>
      </c>
      <c r="D586" s="38">
        <f>IF($A586=$D$5,'Anlage 4'!L586,0)</f>
        <v>0</v>
      </c>
      <c r="E586" s="38">
        <f>IF($A586=$D$5,'Anlage 4'!M586,0)</f>
        <v>0</v>
      </c>
      <c r="F586" s="38">
        <f>IF($A586=$D$5,'Anlage 4'!N586,0)</f>
        <v>0</v>
      </c>
      <c r="G586" s="38">
        <f>IF($A586=$D$5,'Anlage 4'!O586,0)</f>
        <v>0</v>
      </c>
      <c r="H586" s="38">
        <f>IF($A586=$D$5,'Anlage 4'!P586,0)</f>
        <v>0</v>
      </c>
      <c r="I586" s="38">
        <f>IF($A586=$D$5,'Anlage 4'!Q586,0)</f>
        <v>0</v>
      </c>
      <c r="J586" s="38">
        <f>IF($A586=$D$5,'Anlage 4'!R586,0)</f>
        <v>0</v>
      </c>
      <c r="K586" s="38">
        <f>IF($A586=$D$5,'Anlage 4'!S586,0)</f>
        <v>0</v>
      </c>
      <c r="L586" s="38">
        <f>IF($A586=$D$5,'Anlage 4'!T586,0)</f>
        <v>0</v>
      </c>
      <c r="N586" s="135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Z586" s="135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L586" s="135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X586" s="135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</row>
    <row r="587" spans="1:60" ht="12.75" hidden="1" customHeight="1" outlineLevel="3" x14ac:dyDescent="0.2">
      <c r="A587" s="79" t="str">
        <f>'Anlage 4'!D587</f>
        <v>O</v>
      </c>
      <c r="B587" s="38">
        <f>IF($A587=$D$5,'Anlage 4'!H587,0)</f>
        <v>0</v>
      </c>
      <c r="C587" s="38">
        <f>IF($A587=$D$5,'Anlage 4'!K587,0)</f>
        <v>0</v>
      </c>
      <c r="D587" s="38">
        <f>IF($A587=$D$5,'Anlage 4'!L587,0)</f>
        <v>0</v>
      </c>
      <c r="E587" s="38">
        <f>IF($A587=$D$5,'Anlage 4'!M587,0)</f>
        <v>0</v>
      </c>
      <c r="F587" s="38">
        <f>IF($A587=$D$5,'Anlage 4'!N587,0)</f>
        <v>0</v>
      </c>
      <c r="G587" s="38">
        <f>IF($A587=$D$5,'Anlage 4'!O587,0)</f>
        <v>0</v>
      </c>
      <c r="H587" s="38">
        <f>IF($A587=$D$5,'Anlage 4'!P587,0)</f>
        <v>0</v>
      </c>
      <c r="I587" s="38">
        <f>IF($A587=$D$5,'Anlage 4'!Q587,0)</f>
        <v>0</v>
      </c>
      <c r="J587" s="38">
        <f>IF($A587=$D$5,'Anlage 4'!R587,0)</f>
        <v>0</v>
      </c>
      <c r="K587" s="38">
        <f>IF($A587=$D$5,'Anlage 4'!S587,0)</f>
        <v>0</v>
      </c>
      <c r="L587" s="38">
        <f>IF($A587=$D$5,'Anlage 4'!T587,0)</f>
        <v>0</v>
      </c>
      <c r="N587" s="135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Z587" s="135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L587" s="135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X587" s="135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</row>
    <row r="588" spans="1:60" ht="12.75" hidden="1" customHeight="1" outlineLevel="3" x14ac:dyDescent="0.2">
      <c r="A588" s="79" t="str">
        <f>'Anlage 4'!D588</f>
        <v>O</v>
      </c>
      <c r="B588" s="38">
        <f>IF($A588=$D$5,'Anlage 4'!H588,0)</f>
        <v>0</v>
      </c>
      <c r="C588" s="38">
        <f>IF($A588=$D$5,'Anlage 4'!K588,0)</f>
        <v>0</v>
      </c>
      <c r="D588" s="38">
        <f>IF($A588=$D$5,'Anlage 4'!L588,0)</f>
        <v>0</v>
      </c>
      <c r="E588" s="38">
        <f>IF($A588=$D$5,'Anlage 4'!M588,0)</f>
        <v>0</v>
      </c>
      <c r="F588" s="38">
        <f>IF($A588=$D$5,'Anlage 4'!N588,0)</f>
        <v>0</v>
      </c>
      <c r="G588" s="38">
        <f>IF($A588=$D$5,'Anlage 4'!O588,0)</f>
        <v>0</v>
      </c>
      <c r="H588" s="38">
        <f>IF($A588=$D$5,'Anlage 4'!P588,0)</f>
        <v>0</v>
      </c>
      <c r="I588" s="38">
        <f>IF($A588=$D$5,'Anlage 4'!Q588,0)</f>
        <v>0</v>
      </c>
      <c r="J588" s="38">
        <f>IF($A588=$D$5,'Anlage 4'!R588,0)</f>
        <v>0</v>
      </c>
      <c r="K588" s="38">
        <f>IF($A588=$D$5,'Anlage 4'!S588,0)</f>
        <v>0</v>
      </c>
      <c r="L588" s="38">
        <f>IF($A588=$D$5,'Anlage 4'!T588,0)</f>
        <v>0</v>
      </c>
      <c r="N588" s="135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Z588" s="135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L588" s="135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X588" s="135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</row>
    <row r="589" spans="1:60" ht="12.75" hidden="1" customHeight="1" outlineLevel="3" x14ac:dyDescent="0.2">
      <c r="A589" s="79" t="str">
        <f>'Anlage 4'!D589</f>
        <v>O</v>
      </c>
      <c r="B589" s="38">
        <f>IF($A589=$D$5,'Anlage 4'!H589,0)</f>
        <v>0</v>
      </c>
      <c r="C589" s="38">
        <f>IF($A589=$D$5,'Anlage 4'!K589,0)</f>
        <v>0</v>
      </c>
      <c r="D589" s="38">
        <f>IF($A589=$D$5,'Anlage 4'!L589,0)</f>
        <v>0</v>
      </c>
      <c r="E589" s="38">
        <f>IF($A589=$D$5,'Anlage 4'!M589,0)</f>
        <v>0</v>
      </c>
      <c r="F589" s="38">
        <f>IF($A589=$D$5,'Anlage 4'!N589,0)</f>
        <v>0</v>
      </c>
      <c r="G589" s="38">
        <f>IF($A589=$D$5,'Anlage 4'!O589,0)</f>
        <v>0</v>
      </c>
      <c r="H589" s="38">
        <f>IF($A589=$D$5,'Anlage 4'!P589,0)</f>
        <v>0</v>
      </c>
      <c r="I589" s="38">
        <f>IF($A589=$D$5,'Anlage 4'!Q589,0)</f>
        <v>0</v>
      </c>
      <c r="J589" s="38">
        <f>IF($A589=$D$5,'Anlage 4'!R589,0)</f>
        <v>0</v>
      </c>
      <c r="K589" s="38">
        <f>IF($A589=$D$5,'Anlage 4'!S589,0)</f>
        <v>0</v>
      </c>
      <c r="L589" s="38">
        <f>IF($A589=$D$5,'Anlage 4'!T589,0)</f>
        <v>0</v>
      </c>
      <c r="N589" s="135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Z589" s="135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L589" s="135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X589" s="135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</row>
    <row r="590" spans="1:60" ht="12.75" hidden="1" customHeight="1" outlineLevel="3" x14ac:dyDescent="0.2">
      <c r="A590" s="79" t="str">
        <f>'Anlage 4'!D590</f>
        <v>O</v>
      </c>
      <c r="B590" s="38">
        <f>IF($A590=$D$5,'Anlage 4'!H590,0)</f>
        <v>0</v>
      </c>
      <c r="C590" s="38">
        <f>IF($A590=$D$5,'Anlage 4'!K590,0)</f>
        <v>0</v>
      </c>
      <c r="D590" s="38">
        <f>IF($A590=$D$5,'Anlage 4'!L590,0)</f>
        <v>0</v>
      </c>
      <c r="E590" s="38">
        <f>IF($A590=$D$5,'Anlage 4'!M590,0)</f>
        <v>0</v>
      </c>
      <c r="F590" s="38">
        <f>IF($A590=$D$5,'Anlage 4'!N590,0)</f>
        <v>0</v>
      </c>
      <c r="G590" s="38">
        <f>IF($A590=$D$5,'Anlage 4'!O590,0)</f>
        <v>0</v>
      </c>
      <c r="H590" s="38">
        <f>IF($A590=$D$5,'Anlage 4'!P590,0)</f>
        <v>0</v>
      </c>
      <c r="I590" s="38">
        <f>IF($A590=$D$5,'Anlage 4'!Q590,0)</f>
        <v>0</v>
      </c>
      <c r="J590" s="38">
        <f>IF($A590=$D$5,'Anlage 4'!R590,0)</f>
        <v>0</v>
      </c>
      <c r="K590" s="38">
        <f>IF($A590=$D$5,'Anlage 4'!S590,0)</f>
        <v>0</v>
      </c>
      <c r="L590" s="38">
        <f>IF($A590=$D$5,'Anlage 4'!T590,0)</f>
        <v>0</v>
      </c>
      <c r="N590" s="135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Z590" s="135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L590" s="135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X590" s="135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</row>
    <row r="591" spans="1:60" ht="12.75" hidden="1" customHeight="1" outlineLevel="3" x14ac:dyDescent="0.2">
      <c r="A591" s="79" t="str">
        <f>'Anlage 4'!D591</f>
        <v>O</v>
      </c>
      <c r="B591" s="38">
        <f>IF($A591=$D$5,'Anlage 4'!H591,0)</f>
        <v>0</v>
      </c>
      <c r="C591" s="38">
        <f>IF($A591=$D$5,'Anlage 4'!K591,0)</f>
        <v>0</v>
      </c>
      <c r="D591" s="38">
        <f>IF($A591=$D$5,'Anlage 4'!L591,0)</f>
        <v>0</v>
      </c>
      <c r="E591" s="38">
        <f>IF($A591=$D$5,'Anlage 4'!M591,0)</f>
        <v>0</v>
      </c>
      <c r="F591" s="38">
        <f>IF($A591=$D$5,'Anlage 4'!N591,0)</f>
        <v>0</v>
      </c>
      <c r="G591" s="38">
        <f>IF($A591=$D$5,'Anlage 4'!O591,0)</f>
        <v>0</v>
      </c>
      <c r="H591" s="38">
        <f>IF($A591=$D$5,'Anlage 4'!P591,0)</f>
        <v>0</v>
      </c>
      <c r="I591" s="38">
        <f>IF($A591=$D$5,'Anlage 4'!Q591,0)</f>
        <v>0</v>
      </c>
      <c r="J591" s="38">
        <f>IF($A591=$D$5,'Anlage 4'!R591,0)</f>
        <v>0</v>
      </c>
      <c r="K591" s="38">
        <f>IF($A591=$D$5,'Anlage 4'!S591,0)</f>
        <v>0</v>
      </c>
      <c r="L591" s="38">
        <f>IF($A591=$D$5,'Anlage 4'!T591,0)</f>
        <v>0</v>
      </c>
      <c r="N591" s="135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Z591" s="135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L591" s="135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X591" s="135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</row>
    <row r="592" spans="1:60" ht="12.75" hidden="1" customHeight="1" outlineLevel="3" x14ac:dyDescent="0.2">
      <c r="A592" s="79" t="str">
        <f>'Anlage 4'!D592</f>
        <v>O</v>
      </c>
      <c r="B592" s="38">
        <f>IF($A592=$D$5,'Anlage 4'!H592,0)</f>
        <v>0</v>
      </c>
      <c r="C592" s="38">
        <f>IF($A592=$D$5,'Anlage 4'!K592,0)</f>
        <v>0</v>
      </c>
      <c r="D592" s="38">
        <f>IF($A592=$D$5,'Anlage 4'!L592,0)</f>
        <v>0</v>
      </c>
      <c r="E592" s="38">
        <f>IF($A592=$D$5,'Anlage 4'!M592,0)</f>
        <v>0</v>
      </c>
      <c r="F592" s="38">
        <f>IF($A592=$D$5,'Anlage 4'!N592,0)</f>
        <v>0</v>
      </c>
      <c r="G592" s="38">
        <f>IF($A592=$D$5,'Anlage 4'!O592,0)</f>
        <v>0</v>
      </c>
      <c r="H592" s="38">
        <f>IF($A592=$D$5,'Anlage 4'!P592,0)</f>
        <v>0</v>
      </c>
      <c r="I592" s="38">
        <f>IF($A592=$D$5,'Anlage 4'!Q592,0)</f>
        <v>0</v>
      </c>
      <c r="J592" s="38">
        <f>IF($A592=$D$5,'Anlage 4'!R592,0)</f>
        <v>0</v>
      </c>
      <c r="K592" s="38">
        <f>IF($A592=$D$5,'Anlage 4'!S592,0)</f>
        <v>0</v>
      </c>
      <c r="L592" s="38">
        <f>IF($A592=$D$5,'Anlage 4'!T592,0)</f>
        <v>0</v>
      </c>
      <c r="N592" s="135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Z592" s="135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L592" s="135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X592" s="135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</row>
    <row r="593" spans="1:60" ht="12.75" hidden="1" customHeight="1" outlineLevel="3" x14ac:dyDescent="0.2">
      <c r="A593" s="79" t="str">
        <f>'Anlage 4'!D593</f>
        <v>O</v>
      </c>
      <c r="B593" s="38">
        <f>IF($A593=$D$5,'Anlage 4'!H593,0)</f>
        <v>0</v>
      </c>
      <c r="C593" s="38">
        <f>IF($A593=$D$5,'Anlage 4'!K593,0)</f>
        <v>0</v>
      </c>
      <c r="D593" s="38">
        <f>IF($A593=$D$5,'Anlage 4'!L593,0)</f>
        <v>0</v>
      </c>
      <c r="E593" s="38">
        <f>IF($A593=$D$5,'Anlage 4'!M593,0)</f>
        <v>0</v>
      </c>
      <c r="F593" s="38">
        <f>IF($A593=$D$5,'Anlage 4'!N593,0)</f>
        <v>0</v>
      </c>
      <c r="G593" s="38">
        <f>IF($A593=$D$5,'Anlage 4'!O593,0)</f>
        <v>0</v>
      </c>
      <c r="H593" s="38">
        <f>IF($A593=$D$5,'Anlage 4'!P593,0)</f>
        <v>0</v>
      </c>
      <c r="I593" s="38">
        <f>IF($A593=$D$5,'Anlage 4'!Q593,0)</f>
        <v>0</v>
      </c>
      <c r="J593" s="38">
        <f>IF($A593=$D$5,'Anlage 4'!R593,0)</f>
        <v>0</v>
      </c>
      <c r="K593" s="38">
        <f>IF($A593=$D$5,'Anlage 4'!S593,0)</f>
        <v>0</v>
      </c>
      <c r="L593" s="38">
        <f>IF($A593=$D$5,'Anlage 4'!T593,0)</f>
        <v>0</v>
      </c>
      <c r="N593" s="135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Z593" s="135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L593" s="135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X593" s="135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</row>
    <row r="594" spans="1:60" ht="12.75" hidden="1" customHeight="1" outlineLevel="3" x14ac:dyDescent="0.2">
      <c r="A594" s="79" t="str">
        <f>'Anlage 4'!D594</f>
        <v>O</v>
      </c>
      <c r="B594" s="38">
        <f>IF($A594=$D$5,'Anlage 4'!H594,0)</f>
        <v>0</v>
      </c>
      <c r="C594" s="38">
        <f>IF($A594=$D$5,'Anlage 4'!K594,0)</f>
        <v>0</v>
      </c>
      <c r="D594" s="38">
        <f>IF($A594=$D$5,'Anlage 4'!L594,0)</f>
        <v>0</v>
      </c>
      <c r="E594" s="38">
        <f>IF($A594=$D$5,'Anlage 4'!M594,0)</f>
        <v>0</v>
      </c>
      <c r="F594" s="38">
        <f>IF($A594=$D$5,'Anlage 4'!N594,0)</f>
        <v>0</v>
      </c>
      <c r="G594" s="38">
        <f>IF($A594=$D$5,'Anlage 4'!O594,0)</f>
        <v>0</v>
      </c>
      <c r="H594" s="38">
        <f>IF($A594=$D$5,'Anlage 4'!P594,0)</f>
        <v>0</v>
      </c>
      <c r="I594" s="38">
        <f>IF($A594=$D$5,'Anlage 4'!Q594,0)</f>
        <v>0</v>
      </c>
      <c r="J594" s="38">
        <f>IF($A594=$D$5,'Anlage 4'!R594,0)</f>
        <v>0</v>
      </c>
      <c r="K594" s="38">
        <f>IF($A594=$D$5,'Anlage 4'!S594,0)</f>
        <v>0</v>
      </c>
      <c r="L594" s="38">
        <f>IF($A594=$D$5,'Anlage 4'!T594,0)</f>
        <v>0</v>
      </c>
      <c r="N594" s="135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Z594" s="135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L594" s="135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X594" s="135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</row>
    <row r="595" spans="1:60" ht="12.75" hidden="1" customHeight="1" outlineLevel="3" x14ac:dyDescent="0.2">
      <c r="A595" s="79" t="str">
        <f>'Anlage 4'!D595</f>
        <v>O</v>
      </c>
      <c r="B595" s="38">
        <f>IF($A595=$D$5,'Anlage 4'!H595,0)</f>
        <v>0</v>
      </c>
      <c r="C595" s="38">
        <f>IF($A595=$D$5,'Anlage 4'!K595,0)</f>
        <v>0</v>
      </c>
      <c r="D595" s="38">
        <f>IF($A595=$D$5,'Anlage 4'!L595,0)</f>
        <v>0</v>
      </c>
      <c r="E595" s="38">
        <f>IF($A595=$D$5,'Anlage 4'!M595,0)</f>
        <v>0</v>
      </c>
      <c r="F595" s="38">
        <f>IF($A595=$D$5,'Anlage 4'!N595,0)</f>
        <v>0</v>
      </c>
      <c r="G595" s="38">
        <f>IF($A595=$D$5,'Anlage 4'!O595,0)</f>
        <v>0</v>
      </c>
      <c r="H595" s="38">
        <f>IF($A595=$D$5,'Anlage 4'!P595,0)</f>
        <v>0</v>
      </c>
      <c r="I595" s="38">
        <f>IF($A595=$D$5,'Anlage 4'!Q595,0)</f>
        <v>0</v>
      </c>
      <c r="J595" s="38">
        <f>IF($A595=$D$5,'Anlage 4'!R595,0)</f>
        <v>0</v>
      </c>
      <c r="K595" s="38">
        <f>IF($A595=$D$5,'Anlage 4'!S595,0)</f>
        <v>0</v>
      </c>
      <c r="L595" s="38">
        <f>IF($A595=$D$5,'Anlage 4'!T595,0)</f>
        <v>0</v>
      </c>
      <c r="N595" s="135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Z595" s="135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L595" s="135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X595" s="135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</row>
    <row r="596" spans="1:60" ht="12.75" hidden="1" customHeight="1" outlineLevel="3" x14ac:dyDescent="0.2">
      <c r="A596" s="79" t="str">
        <f>'Anlage 4'!D596</f>
        <v>O</v>
      </c>
      <c r="B596" s="38">
        <f>IF($A596=$D$5,'Anlage 4'!H596,0)</f>
        <v>0</v>
      </c>
      <c r="C596" s="38">
        <f>IF($A596=$D$5,'Anlage 4'!K596,0)</f>
        <v>0</v>
      </c>
      <c r="D596" s="38">
        <f>IF($A596=$D$5,'Anlage 4'!L596,0)</f>
        <v>0</v>
      </c>
      <c r="E596" s="38">
        <f>IF($A596=$D$5,'Anlage 4'!M596,0)</f>
        <v>0</v>
      </c>
      <c r="F596" s="38">
        <f>IF($A596=$D$5,'Anlage 4'!N596,0)</f>
        <v>0</v>
      </c>
      <c r="G596" s="38">
        <f>IF($A596=$D$5,'Anlage 4'!O596,0)</f>
        <v>0</v>
      </c>
      <c r="H596" s="38">
        <f>IF($A596=$D$5,'Anlage 4'!P596,0)</f>
        <v>0</v>
      </c>
      <c r="I596" s="38">
        <f>IF($A596=$D$5,'Anlage 4'!Q596,0)</f>
        <v>0</v>
      </c>
      <c r="J596" s="38">
        <f>IF($A596=$D$5,'Anlage 4'!R596,0)</f>
        <v>0</v>
      </c>
      <c r="K596" s="38">
        <f>IF($A596=$D$5,'Anlage 4'!S596,0)</f>
        <v>0</v>
      </c>
      <c r="L596" s="38">
        <f>IF($A596=$D$5,'Anlage 4'!T596,0)</f>
        <v>0</v>
      </c>
      <c r="N596" s="135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Z596" s="135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L596" s="135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X596" s="135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</row>
    <row r="597" spans="1:60" ht="12.75" hidden="1" customHeight="1" outlineLevel="3" x14ac:dyDescent="0.2">
      <c r="A597" s="80" t="str">
        <f>'Anlage 4'!D597</f>
        <v>O</v>
      </c>
      <c r="B597" s="38">
        <f>IF($A597=$D$5,'Anlage 4'!H597,0)</f>
        <v>0</v>
      </c>
      <c r="C597" s="38">
        <f>IF($A597=$D$5,'Anlage 4'!K597,0)</f>
        <v>0</v>
      </c>
      <c r="D597" s="38">
        <f>IF($A597=$D$5,'Anlage 4'!L597,0)</f>
        <v>0</v>
      </c>
      <c r="E597" s="38">
        <f>IF($A597=$D$5,'Anlage 4'!M597,0)</f>
        <v>0</v>
      </c>
      <c r="F597" s="38">
        <f>IF($A597=$D$5,'Anlage 4'!N597,0)</f>
        <v>0</v>
      </c>
      <c r="G597" s="38">
        <f>IF($A597=$D$5,'Anlage 4'!O597,0)</f>
        <v>0</v>
      </c>
      <c r="H597" s="38">
        <f>IF($A597=$D$5,'Anlage 4'!P597,0)</f>
        <v>0</v>
      </c>
      <c r="I597" s="38">
        <f>IF($A597=$D$5,'Anlage 4'!Q597,0)</f>
        <v>0</v>
      </c>
      <c r="J597" s="38">
        <f>IF($A597=$D$5,'Anlage 4'!R597,0)</f>
        <v>0</v>
      </c>
      <c r="K597" s="38">
        <f>IF($A597=$D$5,'Anlage 4'!S597,0)</f>
        <v>0</v>
      </c>
      <c r="L597" s="38">
        <f>IF($A597=$D$5,'Anlage 4'!T597,0)</f>
        <v>0</v>
      </c>
      <c r="N597" s="135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Z597" s="135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L597" s="135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X597" s="135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</row>
    <row r="598" spans="1:60" ht="12.75" hidden="1" customHeight="1" outlineLevel="1" x14ac:dyDescent="0.2">
      <c r="A598" s="9"/>
      <c r="B598" s="41">
        <f t="shared" ref="B598:L598" si="115">SUM(B570:B597)</f>
        <v>0</v>
      </c>
      <c r="C598" s="41">
        <f t="shared" si="115"/>
        <v>0</v>
      </c>
      <c r="D598" s="41">
        <f t="shared" si="115"/>
        <v>0</v>
      </c>
      <c r="E598" s="41">
        <f t="shared" si="115"/>
        <v>0</v>
      </c>
      <c r="F598" s="41">
        <f t="shared" si="115"/>
        <v>0</v>
      </c>
      <c r="G598" s="41">
        <f t="shared" si="115"/>
        <v>0</v>
      </c>
      <c r="H598" s="41">
        <f t="shared" si="115"/>
        <v>0</v>
      </c>
      <c r="I598" s="41">
        <f t="shared" si="115"/>
        <v>0</v>
      </c>
      <c r="J598" s="41">
        <f t="shared" si="115"/>
        <v>0</v>
      </c>
      <c r="K598" s="41">
        <f t="shared" si="115"/>
        <v>0</v>
      </c>
      <c r="L598" s="41">
        <f t="shared" si="115"/>
        <v>0</v>
      </c>
      <c r="N598" s="134">
        <f t="shared" ref="N598:X598" si="116">IF($N$11=$A556,B598,0)</f>
        <v>0</v>
      </c>
      <c r="O598" s="134">
        <f t="shared" si="116"/>
        <v>0</v>
      </c>
      <c r="P598" s="134">
        <f t="shared" si="116"/>
        <v>0</v>
      </c>
      <c r="Q598" s="134">
        <f t="shared" si="116"/>
        <v>0</v>
      </c>
      <c r="R598" s="134">
        <f t="shared" si="116"/>
        <v>0</v>
      </c>
      <c r="S598" s="134">
        <f t="shared" si="116"/>
        <v>0</v>
      </c>
      <c r="T598" s="134">
        <f t="shared" si="116"/>
        <v>0</v>
      </c>
      <c r="U598" s="134">
        <f t="shared" si="116"/>
        <v>0</v>
      </c>
      <c r="V598" s="134">
        <f t="shared" si="116"/>
        <v>0</v>
      </c>
      <c r="W598" s="134">
        <f t="shared" si="116"/>
        <v>0</v>
      </c>
      <c r="X598" s="134">
        <f t="shared" si="116"/>
        <v>0</v>
      </c>
      <c r="Z598" s="134">
        <f t="shared" ref="Z598:AJ598" si="117">IF($Z$11=$A556,B598,0)</f>
        <v>0</v>
      </c>
      <c r="AA598" s="134">
        <f t="shared" si="117"/>
        <v>0</v>
      </c>
      <c r="AB598" s="134">
        <f t="shared" si="117"/>
        <v>0</v>
      </c>
      <c r="AC598" s="134">
        <f t="shared" si="117"/>
        <v>0</v>
      </c>
      <c r="AD598" s="134">
        <f t="shared" si="117"/>
        <v>0</v>
      </c>
      <c r="AE598" s="134">
        <f t="shared" si="117"/>
        <v>0</v>
      </c>
      <c r="AF598" s="134">
        <f t="shared" si="117"/>
        <v>0</v>
      </c>
      <c r="AG598" s="134">
        <f t="shared" si="117"/>
        <v>0</v>
      </c>
      <c r="AH598" s="134">
        <f t="shared" si="117"/>
        <v>0</v>
      </c>
      <c r="AI598" s="134">
        <f t="shared" si="117"/>
        <v>0</v>
      </c>
      <c r="AJ598" s="134">
        <f t="shared" si="117"/>
        <v>0</v>
      </c>
      <c r="AL598" s="134">
        <f t="shared" ref="AL598:AV598" si="118">IF($AL$11=$A556,B598,0)</f>
        <v>0</v>
      </c>
      <c r="AM598" s="134">
        <f t="shared" si="118"/>
        <v>0</v>
      </c>
      <c r="AN598" s="134">
        <f t="shared" si="118"/>
        <v>0</v>
      </c>
      <c r="AO598" s="134">
        <f t="shared" si="118"/>
        <v>0</v>
      </c>
      <c r="AP598" s="134">
        <f t="shared" si="118"/>
        <v>0</v>
      </c>
      <c r="AQ598" s="134">
        <f t="shared" si="118"/>
        <v>0</v>
      </c>
      <c r="AR598" s="134">
        <f t="shared" si="118"/>
        <v>0</v>
      </c>
      <c r="AS598" s="134">
        <f t="shared" si="118"/>
        <v>0</v>
      </c>
      <c r="AT598" s="134">
        <f t="shared" si="118"/>
        <v>0</v>
      </c>
      <c r="AU598" s="134">
        <f t="shared" si="118"/>
        <v>0</v>
      </c>
      <c r="AV598" s="134">
        <f t="shared" si="118"/>
        <v>0</v>
      </c>
      <c r="AX598" s="134">
        <f t="shared" ref="AX598:BH598" si="119">IF($AX$11=$A556,B598,0)</f>
        <v>0</v>
      </c>
      <c r="AY598" s="134">
        <f t="shared" si="119"/>
        <v>0</v>
      </c>
      <c r="AZ598" s="134">
        <f t="shared" si="119"/>
        <v>0</v>
      </c>
      <c r="BA598" s="134">
        <f t="shared" si="119"/>
        <v>0</v>
      </c>
      <c r="BB598" s="134">
        <f t="shared" si="119"/>
        <v>0</v>
      </c>
      <c r="BC598" s="134">
        <f t="shared" si="119"/>
        <v>0</v>
      </c>
      <c r="BD598" s="134">
        <f t="shared" si="119"/>
        <v>0</v>
      </c>
      <c r="BE598" s="134">
        <f t="shared" si="119"/>
        <v>0</v>
      </c>
      <c r="BF598" s="134">
        <f t="shared" si="119"/>
        <v>0</v>
      </c>
      <c r="BG598" s="134">
        <f t="shared" si="119"/>
        <v>0</v>
      </c>
      <c r="BH598" s="134">
        <f t="shared" si="119"/>
        <v>0</v>
      </c>
    </row>
    <row r="599" spans="1:60" ht="12.75" hidden="1" customHeight="1" outlineLevel="1" x14ac:dyDescent="0.2">
      <c r="A599" s="9"/>
      <c r="B599" s="42"/>
      <c r="C599" s="42"/>
      <c r="D599" s="41">
        <f>ROUNDDOWN(D598*$D$7,2)</f>
        <v>0</v>
      </c>
      <c r="E599" s="42"/>
      <c r="F599" s="42"/>
      <c r="G599" s="42"/>
      <c r="H599" s="42"/>
      <c r="I599" s="42"/>
      <c r="J599" s="42"/>
      <c r="K599" s="42"/>
      <c r="L599" s="42"/>
      <c r="N599" s="135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Z599" s="135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L599" s="135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X599" s="135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</row>
    <row r="600" spans="1:60" ht="12.75" hidden="1" customHeight="1" outlineLevel="1" collapsed="1" x14ac:dyDescent="0.2">
      <c r="A600" s="7"/>
      <c r="B600" s="41">
        <f>B598</f>
        <v>0</v>
      </c>
      <c r="C600" s="41">
        <f>C598</f>
        <v>0</v>
      </c>
      <c r="D600" s="41">
        <f>D598+D599</f>
        <v>0</v>
      </c>
      <c r="E600" s="41"/>
      <c r="F600" s="41">
        <f t="shared" ref="F600:L600" si="120">F598</f>
        <v>0</v>
      </c>
      <c r="G600" s="41">
        <f t="shared" si="120"/>
        <v>0</v>
      </c>
      <c r="H600" s="41">
        <f t="shared" si="120"/>
        <v>0</v>
      </c>
      <c r="I600" s="41">
        <f t="shared" si="120"/>
        <v>0</v>
      </c>
      <c r="J600" s="41">
        <f t="shared" si="120"/>
        <v>0</v>
      </c>
      <c r="K600" s="41">
        <f t="shared" si="120"/>
        <v>0</v>
      </c>
      <c r="L600" s="41">
        <f t="shared" si="120"/>
        <v>0</v>
      </c>
      <c r="N600" s="150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Z600" s="150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L600" s="150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X600" s="150"/>
      <c r="AY600" s="151"/>
      <c r="AZ600" s="151"/>
      <c r="BA600" s="151"/>
      <c r="BB600" s="151"/>
      <c r="BC600" s="151"/>
      <c r="BD600" s="151"/>
      <c r="BE600" s="151"/>
      <c r="BF600" s="151"/>
      <c r="BG600" s="151"/>
      <c r="BH600" s="151"/>
    </row>
    <row r="601" spans="1:60" ht="12.75" hidden="1" customHeight="1" outlineLevel="2" x14ac:dyDescent="0.2">
      <c r="A601" s="7"/>
      <c r="B601" s="8"/>
      <c r="C601" s="35"/>
      <c r="D601" s="35"/>
      <c r="E601" s="35"/>
      <c r="F601" s="35"/>
      <c r="G601" s="35"/>
      <c r="H601" s="35"/>
      <c r="I601" s="35"/>
      <c r="J601" s="35"/>
      <c r="K601" s="35"/>
      <c r="L601" s="33"/>
      <c r="N601" s="135"/>
      <c r="O601" s="140"/>
      <c r="P601" s="140"/>
      <c r="Q601" s="140"/>
      <c r="R601" s="139"/>
      <c r="S601" s="139"/>
      <c r="T601" s="139"/>
      <c r="U601" s="139"/>
      <c r="V601" s="139"/>
      <c r="W601" s="139"/>
      <c r="X601" s="139"/>
      <c r="Z601" s="135"/>
      <c r="AA601" s="140"/>
      <c r="AB601" s="140"/>
      <c r="AC601" s="140"/>
      <c r="AD601" s="139"/>
      <c r="AE601" s="139"/>
      <c r="AF601" s="139"/>
      <c r="AG601" s="139"/>
      <c r="AH601" s="139"/>
      <c r="AI601" s="139"/>
      <c r="AJ601" s="139"/>
      <c r="AL601" s="135"/>
      <c r="AM601" s="140"/>
      <c r="AN601" s="140"/>
      <c r="AO601" s="140"/>
      <c r="AP601" s="139"/>
      <c r="AQ601" s="139"/>
      <c r="AR601" s="139"/>
      <c r="AS601" s="139"/>
      <c r="AT601" s="139"/>
      <c r="AU601" s="139"/>
      <c r="AV601" s="139"/>
      <c r="AX601" s="135"/>
      <c r="AY601" s="140"/>
      <c r="AZ601" s="140"/>
      <c r="BA601" s="140"/>
      <c r="BB601" s="139"/>
      <c r="BC601" s="139"/>
      <c r="BD601" s="139"/>
      <c r="BE601" s="139"/>
      <c r="BF601" s="139"/>
      <c r="BG601" s="139"/>
      <c r="BH601" s="139"/>
    </row>
    <row r="602" spans="1:60" ht="12.75" hidden="1" customHeight="1" outlineLevel="2" x14ac:dyDescent="0.2">
      <c r="A602" s="103" t="str">
        <f>A552</f>
        <v>BN: ______________________</v>
      </c>
      <c r="B602" s="104"/>
      <c r="C602" s="104"/>
      <c r="D602" s="105"/>
      <c r="E602" s="105"/>
      <c r="F602" s="105"/>
      <c r="G602" s="105"/>
      <c r="H602" s="105"/>
      <c r="I602" s="105"/>
      <c r="J602" s="105"/>
      <c r="K602" s="105"/>
      <c r="L602" s="106"/>
      <c r="N602" s="135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Z602" s="135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L602" s="135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X602" s="135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</row>
    <row r="603" spans="1:60" ht="12.75" hidden="1" customHeight="1" outlineLevel="2" x14ac:dyDescent="0.2">
      <c r="A603" s="7"/>
      <c r="B603" s="8"/>
      <c r="C603" s="36"/>
      <c r="D603" s="36"/>
      <c r="E603" s="36"/>
      <c r="F603" s="36"/>
      <c r="G603" s="36"/>
      <c r="H603" s="36"/>
      <c r="I603" s="36"/>
      <c r="J603" s="36"/>
      <c r="K603" s="36"/>
      <c r="L603" s="8"/>
      <c r="N603" s="135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Z603" s="135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L603" s="135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X603" s="135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</row>
    <row r="604" spans="1:60" ht="12.75" hidden="1" customHeight="1" outlineLevel="2" x14ac:dyDescent="0.2">
      <c r="A604" s="9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N604" s="135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Z604" s="135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L604" s="135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X604" s="135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</row>
    <row r="605" spans="1:60" ht="12.75" hidden="1" customHeight="1" outlineLevel="1" x14ac:dyDescent="0.2">
      <c r="A605" s="253" t="str">
        <f>A555</f>
        <v>Jahr</v>
      </c>
      <c r="B605" s="254"/>
      <c r="D605" s="21"/>
      <c r="E605" s="21"/>
      <c r="F605" s="21"/>
      <c r="G605" s="21"/>
      <c r="H605" s="21"/>
      <c r="I605" s="21"/>
      <c r="J605" s="8"/>
      <c r="K605" s="8"/>
      <c r="L605" s="10" t="str">
        <f>L555</f>
        <v xml:space="preserve"> Blatt</v>
      </c>
      <c r="N605" s="135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Z605" s="135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L605" s="135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X605" s="135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</row>
    <row r="606" spans="1:60" ht="12.75" hidden="1" customHeight="1" outlineLevel="1" collapsed="1" x14ac:dyDescent="0.2">
      <c r="A606" s="251">
        <f>'Anlage 4'!A606</f>
        <v>0</v>
      </c>
      <c r="B606" s="252"/>
      <c r="L606" s="31">
        <f>'Anlage 4'!T606</f>
        <v>13</v>
      </c>
      <c r="N606" s="135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Z606" s="135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L606" s="135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X606" s="135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</row>
    <row r="607" spans="1:60" ht="12.75" hidden="1" customHeight="1" outlineLevel="2" x14ac:dyDescent="0.2">
      <c r="A607" s="3"/>
      <c r="C607" s="8"/>
      <c r="D607" s="8"/>
      <c r="E607" s="8"/>
      <c r="F607" s="8"/>
      <c r="G607" s="8"/>
      <c r="H607" s="8"/>
      <c r="I607" s="8"/>
      <c r="J607" s="8"/>
      <c r="K607" s="8"/>
      <c r="L607" s="8"/>
      <c r="N607" s="135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Z607" s="135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L607" s="135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X607" s="135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</row>
    <row r="608" spans="1:60" ht="12.75" hidden="1" customHeight="1" outlineLevel="2" x14ac:dyDescent="0.2">
      <c r="A608" s="3"/>
      <c r="C608" s="8"/>
      <c r="D608" s="8"/>
      <c r="E608" s="8"/>
      <c r="F608" s="8"/>
      <c r="G608" s="8"/>
      <c r="H608" s="8"/>
      <c r="I608" s="8"/>
      <c r="J608" s="8"/>
      <c r="K608" s="8"/>
      <c r="L608" s="8"/>
      <c r="N608" s="135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Z608" s="135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L608" s="135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X608" s="135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</row>
    <row r="609" spans="1:60" ht="12.75" hidden="1" customHeight="1" outlineLevel="2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N609" s="135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Z609" s="135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L609" s="135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X609" s="135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</row>
    <row r="610" spans="1:60" ht="12.75" hidden="1" customHeight="1" outlineLevel="2" x14ac:dyDescent="0.2">
      <c r="A610" s="13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N610" s="135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Z610" s="135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L610" s="135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X610" s="135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</row>
    <row r="611" spans="1:60" ht="12.75" hidden="1" customHeight="1" outlineLevel="2" x14ac:dyDescent="0.2">
      <c r="A611" s="245" t="str">
        <f>A561</f>
        <v>FuE-Kategorie</v>
      </c>
      <c r="B611" s="49" t="str">
        <f>B561</f>
        <v>Personal</v>
      </c>
      <c r="C611" s="239" t="str">
        <f>C561</f>
        <v xml:space="preserve">Ausgabengruppe </v>
      </c>
      <c r="D611" s="239"/>
      <c r="E611" s="239"/>
      <c r="F611" s="239"/>
      <c r="G611" s="239"/>
      <c r="H611" s="239"/>
      <c r="I611" s="239"/>
      <c r="J611" s="239"/>
      <c r="K611" s="239"/>
      <c r="L611" s="239"/>
      <c r="N611" s="135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Z611" s="135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L611" s="135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X611" s="135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</row>
    <row r="612" spans="1:60" ht="12.75" hidden="1" customHeight="1" outlineLevel="2" x14ac:dyDescent="0.2">
      <c r="A612" s="246"/>
      <c r="B612" s="15" t="str">
        <f t="shared" ref="B612:L612" si="121">B562</f>
        <v/>
      </c>
      <c r="C612" s="15" t="str">
        <f t="shared" si="121"/>
        <v/>
      </c>
      <c r="D612" s="15" t="str">
        <f t="shared" si="121"/>
        <v/>
      </c>
      <c r="E612" s="15" t="str">
        <f t="shared" si="121"/>
        <v/>
      </c>
      <c r="F612" s="15" t="str">
        <f t="shared" si="121"/>
        <v/>
      </c>
      <c r="G612" s="15" t="str">
        <f t="shared" si="121"/>
        <v/>
      </c>
      <c r="H612" s="15" t="str">
        <f t="shared" si="121"/>
        <v/>
      </c>
      <c r="I612" s="15" t="str">
        <f t="shared" si="121"/>
        <v/>
      </c>
      <c r="J612" s="15" t="str">
        <f t="shared" si="121"/>
        <v/>
      </c>
      <c r="K612" s="15" t="str">
        <f t="shared" si="121"/>
        <v/>
      </c>
      <c r="L612" s="15" t="str">
        <f t="shared" si="121"/>
        <v/>
      </c>
      <c r="N612" s="135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Z612" s="135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L612" s="135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X612" s="135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</row>
    <row r="613" spans="1:60" ht="12.75" hidden="1" customHeight="1" outlineLevel="2" x14ac:dyDescent="0.2">
      <c r="A613" s="246"/>
      <c r="B613" s="26" t="str">
        <f t="shared" ref="B613:L613" si="122">B563</f>
        <v>Stunden</v>
      </c>
      <c r="C613" s="26" t="str">
        <f t="shared" si="122"/>
        <v/>
      </c>
      <c r="D613" s="26" t="str">
        <f t="shared" si="122"/>
        <v>Personal</v>
      </c>
      <c r="E613" s="26" t="str">
        <f t="shared" si="122"/>
        <v>Gemein-</v>
      </c>
      <c r="F613" s="26" t="str">
        <f t="shared" si="122"/>
        <v/>
      </c>
      <c r="G613" s="26" t="str">
        <f t="shared" si="122"/>
        <v/>
      </c>
      <c r="H613" s="26" t="str">
        <f t="shared" si="122"/>
        <v/>
      </c>
      <c r="I613" s="26" t="str">
        <f t="shared" si="122"/>
        <v/>
      </c>
      <c r="J613" s="26" t="str">
        <f t="shared" si="122"/>
        <v/>
      </c>
      <c r="K613" s="26" t="str">
        <f t="shared" si="122"/>
        <v/>
      </c>
      <c r="L613" s="26" t="str">
        <f t="shared" si="122"/>
        <v>externe</v>
      </c>
      <c r="N613" s="135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Z613" s="135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L613" s="135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X613" s="135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</row>
    <row r="614" spans="1:60" ht="12.75" hidden="1" customHeight="1" outlineLevel="2" x14ac:dyDescent="0.2">
      <c r="A614" s="246"/>
      <c r="B614" s="26" t="str">
        <f t="shared" ref="B614:L614" si="123">B564</f>
        <v>Gesamt</v>
      </c>
      <c r="C614" s="26" t="str">
        <f t="shared" si="123"/>
        <v/>
      </c>
      <c r="D614" s="26" t="str">
        <f t="shared" si="123"/>
        <v>Sp. 5x6</v>
      </c>
      <c r="E614" s="26" t="str">
        <f t="shared" si="123"/>
        <v>kosten</v>
      </c>
      <c r="F614" s="26" t="str">
        <f t="shared" si="123"/>
        <v/>
      </c>
      <c r="G614" s="26" t="str">
        <f t="shared" si="123"/>
        <v/>
      </c>
      <c r="H614" s="26" t="str">
        <f t="shared" si="123"/>
        <v/>
      </c>
      <c r="I614" s="26" t="str">
        <f t="shared" si="123"/>
        <v/>
      </c>
      <c r="J614" s="26" t="str">
        <f t="shared" si="123"/>
        <v/>
      </c>
      <c r="K614" s="26" t="str">
        <f t="shared" si="123"/>
        <v/>
      </c>
      <c r="L614" s="26" t="str">
        <f t="shared" si="123"/>
        <v>Studien-</v>
      </c>
      <c r="N614" s="135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Z614" s="135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L614" s="135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X614" s="135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</row>
    <row r="615" spans="1:60" ht="12.75" hidden="1" customHeight="1" outlineLevel="2" x14ac:dyDescent="0.2">
      <c r="A615" s="246"/>
      <c r="B615" s="26" t="str">
        <f t="shared" ref="B615:L615" si="124">B565</f>
        <v/>
      </c>
      <c r="C615" s="26" t="str">
        <f t="shared" si="124"/>
        <v/>
      </c>
      <c r="D615" s="26" t="str">
        <f t="shared" si="124"/>
        <v/>
      </c>
      <c r="E615" s="26" t="str">
        <f t="shared" si="124"/>
        <v/>
      </c>
      <c r="F615" s="26" t="str">
        <f t="shared" si="124"/>
        <v/>
      </c>
      <c r="G615" s="26" t="str">
        <f t="shared" si="124"/>
        <v/>
      </c>
      <c r="H615" s="26" t="str">
        <f t="shared" si="124"/>
        <v/>
      </c>
      <c r="I615" s="26" t="str">
        <f t="shared" si="124"/>
        <v/>
      </c>
      <c r="J615" s="26" t="str">
        <f t="shared" si="124"/>
        <v/>
      </c>
      <c r="K615" s="26" t="str">
        <f t="shared" si="124"/>
        <v/>
      </c>
      <c r="L615" s="26" t="str">
        <f t="shared" si="124"/>
        <v>kosten</v>
      </c>
      <c r="N615" s="135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Z615" s="135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L615" s="135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X615" s="135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</row>
    <row r="616" spans="1:60" ht="12.75" hidden="1" customHeight="1" outlineLevel="2" x14ac:dyDescent="0.2">
      <c r="A616" s="246"/>
      <c r="B616" s="26" t="str">
        <f t="shared" ref="B616:L616" si="125">B566</f>
        <v/>
      </c>
      <c r="C616" s="26" t="str">
        <f t="shared" si="125"/>
        <v/>
      </c>
      <c r="D616" s="26" t="str">
        <f t="shared" si="125"/>
        <v/>
      </c>
      <c r="E616" s="26" t="str">
        <f t="shared" si="125"/>
        <v/>
      </c>
      <c r="F616" s="26" t="str">
        <f t="shared" si="125"/>
        <v/>
      </c>
      <c r="G616" s="26" t="str">
        <f t="shared" si="125"/>
        <v/>
      </c>
      <c r="H616" s="26" t="str">
        <f t="shared" si="125"/>
        <v/>
      </c>
      <c r="I616" s="26" t="str">
        <f t="shared" si="125"/>
        <v/>
      </c>
      <c r="J616" s="26" t="str">
        <f t="shared" si="125"/>
        <v/>
      </c>
      <c r="K616" s="26" t="str">
        <f t="shared" si="125"/>
        <v/>
      </c>
      <c r="L616" s="26" t="str">
        <f t="shared" si="125"/>
        <v>(lt. Spalte 3)</v>
      </c>
      <c r="N616" s="135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Z616" s="135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L616" s="135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X616" s="135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</row>
    <row r="617" spans="1:60" ht="12.75" hidden="1" customHeight="1" outlineLevel="2" x14ac:dyDescent="0.2">
      <c r="A617" s="246"/>
      <c r="B617" s="26" t="str">
        <f t="shared" ref="B617:L617" si="126">B567</f>
        <v/>
      </c>
      <c r="C617" s="26" t="str">
        <f t="shared" si="126"/>
        <v/>
      </c>
      <c r="D617" s="26" t="str">
        <f t="shared" si="126"/>
        <v/>
      </c>
      <c r="E617" s="26" t="str">
        <f t="shared" si="126"/>
        <v/>
      </c>
      <c r="F617" s="26" t="str">
        <f t="shared" si="126"/>
        <v/>
      </c>
      <c r="G617" s="26" t="str">
        <f t="shared" si="126"/>
        <v/>
      </c>
      <c r="H617" s="26" t="str">
        <f t="shared" si="126"/>
        <v/>
      </c>
      <c r="I617" s="26" t="str">
        <f t="shared" si="126"/>
        <v/>
      </c>
      <c r="J617" s="26" t="str">
        <f t="shared" si="126"/>
        <v/>
      </c>
      <c r="K617" s="26" t="str">
        <f t="shared" si="126"/>
        <v/>
      </c>
      <c r="L617" s="26" t="str">
        <f t="shared" si="126"/>
        <v/>
      </c>
      <c r="N617" s="135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Z617" s="135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L617" s="135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X617" s="135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</row>
    <row r="618" spans="1:60" ht="12.75" hidden="1" customHeight="1" outlineLevel="2" x14ac:dyDescent="0.2">
      <c r="A618" s="247"/>
      <c r="B618" s="27" t="str">
        <f>B568</f>
        <v/>
      </c>
      <c r="C618" s="27" t="str">
        <f t="shared" ref="C618:L618" si="127">C568</f>
        <v>€</v>
      </c>
      <c r="D618" s="27" t="str">
        <f t="shared" si="127"/>
        <v>€</v>
      </c>
      <c r="E618" s="27" t="str">
        <f t="shared" si="127"/>
        <v>€</v>
      </c>
      <c r="F618" s="27" t="str">
        <f t="shared" si="127"/>
        <v>€</v>
      </c>
      <c r="G618" s="27" t="str">
        <f t="shared" si="127"/>
        <v>€</v>
      </c>
      <c r="H618" s="27" t="str">
        <f t="shared" si="127"/>
        <v>€</v>
      </c>
      <c r="I618" s="27" t="str">
        <f t="shared" si="127"/>
        <v>€</v>
      </c>
      <c r="J618" s="27" t="str">
        <f t="shared" si="127"/>
        <v>€</v>
      </c>
      <c r="K618" s="27" t="str">
        <f t="shared" si="127"/>
        <v>€</v>
      </c>
      <c r="L618" s="27" t="str">
        <f t="shared" si="127"/>
        <v>€</v>
      </c>
      <c r="N618" s="135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Z618" s="135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L618" s="135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X618" s="135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</row>
    <row r="619" spans="1:60" ht="12.75" hidden="1" customHeight="1" outlineLevel="2" collapsed="1" x14ac:dyDescent="0.2">
      <c r="A619" s="18" t="str">
        <f>A569</f>
        <v/>
      </c>
      <c r="B619" s="18">
        <f t="shared" ref="B619:L619" si="128">B569</f>
        <v>5</v>
      </c>
      <c r="C619" s="18" t="str">
        <f t="shared" si="128"/>
        <v/>
      </c>
      <c r="D619" s="18">
        <f t="shared" si="128"/>
        <v>7</v>
      </c>
      <c r="E619" s="18" t="str">
        <f t="shared" si="128"/>
        <v/>
      </c>
      <c r="F619" s="18" t="str">
        <f t="shared" si="128"/>
        <v/>
      </c>
      <c r="G619" s="18" t="str">
        <f t="shared" si="128"/>
        <v/>
      </c>
      <c r="H619" s="18" t="str">
        <f t="shared" si="128"/>
        <v/>
      </c>
      <c r="I619" s="18" t="str">
        <f t="shared" si="128"/>
        <v/>
      </c>
      <c r="J619" s="18" t="str">
        <f t="shared" si="128"/>
        <v/>
      </c>
      <c r="K619" s="18" t="str">
        <f t="shared" si="128"/>
        <v/>
      </c>
      <c r="L619" s="18">
        <f t="shared" si="128"/>
        <v>8</v>
      </c>
      <c r="N619" s="135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Z619" s="135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L619" s="135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X619" s="135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</row>
    <row r="620" spans="1:60" ht="12.75" hidden="1" customHeight="1" outlineLevel="3" x14ac:dyDescent="0.2">
      <c r="A620" s="78" t="str">
        <f>'Anlage 4'!D620</f>
        <v>O</v>
      </c>
      <c r="B620" s="38">
        <f>IF($A620=$D$5,'Anlage 4'!H620,0)</f>
        <v>0</v>
      </c>
      <c r="C620" s="38">
        <f>IF($A620=$D$5,'Anlage 4'!K620,0)</f>
        <v>0</v>
      </c>
      <c r="D620" s="38">
        <f>IF($A620=$D$5,'Anlage 4'!L620,0)</f>
        <v>0</v>
      </c>
      <c r="E620" s="38">
        <f>IF($A620=$D$5,'Anlage 4'!M620,0)</f>
        <v>0</v>
      </c>
      <c r="F620" s="38">
        <f>IF($A620=$D$5,'Anlage 4'!N620,0)</f>
        <v>0</v>
      </c>
      <c r="G620" s="38">
        <f>IF($A620=$D$5,'Anlage 4'!O620,0)</f>
        <v>0</v>
      </c>
      <c r="H620" s="38">
        <f>IF($A620=$D$5,'Anlage 4'!P620,0)</f>
        <v>0</v>
      </c>
      <c r="I620" s="38">
        <f>IF($A620=$D$5,'Anlage 4'!Q620,0)</f>
        <v>0</v>
      </c>
      <c r="J620" s="38">
        <f>IF($A620=$D$5,'Anlage 4'!R620,0)</f>
        <v>0</v>
      </c>
      <c r="K620" s="38">
        <f>IF($A620=$D$5,'Anlage 4'!S620,0)</f>
        <v>0</v>
      </c>
      <c r="L620" s="38">
        <f>IF($A620=$D$5,'Anlage 4'!T620,0)</f>
        <v>0</v>
      </c>
      <c r="N620" s="135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Z620" s="135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L620" s="135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X620" s="135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</row>
    <row r="621" spans="1:60" ht="12.75" hidden="1" customHeight="1" outlineLevel="3" x14ac:dyDescent="0.2">
      <c r="A621" s="79" t="str">
        <f>'Anlage 4'!D621</f>
        <v>O</v>
      </c>
      <c r="B621" s="38" t="str">
        <f>IF($A621=$D$5,IF('Anlage 4'!E621="Übertrag",'Anlage 4'!E621,'Anlage 4'!H621),0)</f>
        <v>Übertrag</v>
      </c>
      <c r="C621" s="38">
        <f>IF($A621=$D$5,IF($B621="Übertrag",0,'Anlage 4'!K621),0)</f>
        <v>0</v>
      </c>
      <c r="D621" s="38">
        <f>IF($A621=$D$5,IF($B621="Übertrag",0,'Anlage 4'!L621),0)</f>
        <v>0</v>
      </c>
      <c r="E621" s="38">
        <f>IF($A621=$D$5,IF($B621="Übertrag",0,'Anlage 4'!M621),0)</f>
        <v>0</v>
      </c>
      <c r="F621" s="38">
        <f>IF($A621=$D$5,IF($B621="Übertrag",0,'Anlage 4'!N621),0)</f>
        <v>0</v>
      </c>
      <c r="G621" s="38">
        <f>IF($A621=$D$5,IF($B621="Übertrag",0,'Anlage 4'!O621),0)</f>
        <v>0</v>
      </c>
      <c r="H621" s="38">
        <f>IF($A621=$D$5,IF($B621="Übertrag",0,'Anlage 4'!P621),0)</f>
        <v>0</v>
      </c>
      <c r="I621" s="38">
        <f>IF($A621=$D$5,IF($B621="Übertrag",0,'Anlage 4'!Q621),0)</f>
        <v>0</v>
      </c>
      <c r="J621" s="38">
        <f>IF($A621=$D$5,IF($B621="Übertrag",0,'Anlage 4'!R621),0)</f>
        <v>0</v>
      </c>
      <c r="K621" s="38">
        <f>IF($A621=$D$5,IF($B621="Übertrag",0,'Anlage 4'!S621),0)</f>
        <v>0</v>
      </c>
      <c r="L621" s="38">
        <f>IF($A621=$D$5,IF($B621="Übertrag",0,'Anlage 4'!T621),0)</f>
        <v>0</v>
      </c>
      <c r="N621" s="135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Z621" s="135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L621" s="135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X621" s="135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</row>
    <row r="622" spans="1:60" ht="12.75" hidden="1" customHeight="1" outlineLevel="3" x14ac:dyDescent="0.2">
      <c r="A622" s="79" t="str">
        <f>'Anlage 4'!D622</f>
        <v>O</v>
      </c>
      <c r="B622" s="38">
        <f>IF($A622=$D$5,'Anlage 4'!H622,0)</f>
        <v>0</v>
      </c>
      <c r="C622" s="38">
        <f>IF($A622=$D$5,'Anlage 4'!K622,0)</f>
        <v>0</v>
      </c>
      <c r="D622" s="38">
        <f>IF($A622=$D$5,'Anlage 4'!L622,0)</f>
        <v>0</v>
      </c>
      <c r="E622" s="38">
        <f>IF($A622=$D$5,'Anlage 4'!M622,0)</f>
        <v>0</v>
      </c>
      <c r="F622" s="38">
        <f>IF($A622=$D$5,'Anlage 4'!N622,0)</f>
        <v>0</v>
      </c>
      <c r="G622" s="38">
        <f>IF($A622=$D$5,'Anlage 4'!O622,0)</f>
        <v>0</v>
      </c>
      <c r="H622" s="38">
        <f>IF($A622=$D$5,'Anlage 4'!P622,0)</f>
        <v>0</v>
      </c>
      <c r="I622" s="38">
        <f>IF($A622=$D$5,'Anlage 4'!Q622,0)</f>
        <v>0</v>
      </c>
      <c r="J622" s="38">
        <f>IF($A622=$D$5,'Anlage 4'!R622,0)</f>
        <v>0</v>
      </c>
      <c r="K622" s="38">
        <f>IF($A622=$D$5,'Anlage 4'!S622,0)</f>
        <v>0</v>
      </c>
      <c r="L622" s="38">
        <f>IF($A622=$D$5,'Anlage 4'!T622,0)</f>
        <v>0</v>
      </c>
      <c r="N622" s="135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Z622" s="135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L622" s="135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X622" s="135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</row>
    <row r="623" spans="1:60" ht="12.75" hidden="1" customHeight="1" outlineLevel="3" x14ac:dyDescent="0.2">
      <c r="A623" s="79" t="str">
        <f>'Anlage 4'!D623</f>
        <v>O</v>
      </c>
      <c r="B623" s="38">
        <f>IF($A623=$D$5,'Anlage 4'!H623,0)</f>
        <v>0</v>
      </c>
      <c r="C623" s="38">
        <f>IF($A623=$D$5,'Anlage 4'!K623,0)</f>
        <v>0</v>
      </c>
      <c r="D623" s="38">
        <f>IF($A623=$D$5,'Anlage 4'!L623,0)</f>
        <v>0</v>
      </c>
      <c r="E623" s="38">
        <f>IF($A623=$D$5,'Anlage 4'!M623,0)</f>
        <v>0</v>
      </c>
      <c r="F623" s="38">
        <f>IF($A623=$D$5,'Anlage 4'!N623,0)</f>
        <v>0</v>
      </c>
      <c r="G623" s="38">
        <f>IF($A623=$D$5,'Anlage 4'!O623,0)</f>
        <v>0</v>
      </c>
      <c r="H623" s="38">
        <f>IF($A623=$D$5,'Anlage 4'!P623,0)</f>
        <v>0</v>
      </c>
      <c r="I623" s="38">
        <f>IF($A623=$D$5,'Anlage 4'!Q623,0)</f>
        <v>0</v>
      </c>
      <c r="J623" s="38">
        <f>IF($A623=$D$5,'Anlage 4'!R623,0)</f>
        <v>0</v>
      </c>
      <c r="K623" s="38">
        <f>IF($A623=$D$5,'Anlage 4'!S623,0)</f>
        <v>0</v>
      </c>
      <c r="L623" s="38">
        <f>IF($A623=$D$5,'Anlage 4'!T623,0)</f>
        <v>0</v>
      </c>
      <c r="N623" s="135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Z623" s="135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L623" s="135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X623" s="135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</row>
    <row r="624" spans="1:60" ht="12.75" hidden="1" customHeight="1" outlineLevel="3" x14ac:dyDescent="0.2">
      <c r="A624" s="79" t="str">
        <f>'Anlage 4'!D624</f>
        <v>O</v>
      </c>
      <c r="B624" s="38">
        <f>IF($A624=$D$5,'Anlage 4'!H624,0)</f>
        <v>0</v>
      </c>
      <c r="C624" s="38">
        <f>IF($A624=$D$5,'Anlage 4'!K624,0)</f>
        <v>0</v>
      </c>
      <c r="D624" s="38">
        <f>IF($A624=$D$5,'Anlage 4'!L624,0)</f>
        <v>0</v>
      </c>
      <c r="E624" s="38">
        <f>IF($A624=$D$5,'Anlage 4'!M624,0)</f>
        <v>0</v>
      </c>
      <c r="F624" s="38">
        <f>IF($A624=$D$5,'Anlage 4'!N624,0)</f>
        <v>0</v>
      </c>
      <c r="G624" s="38">
        <f>IF($A624=$D$5,'Anlage 4'!O624,0)</f>
        <v>0</v>
      </c>
      <c r="H624" s="38">
        <f>IF($A624=$D$5,'Anlage 4'!P624,0)</f>
        <v>0</v>
      </c>
      <c r="I624" s="38">
        <f>IF($A624=$D$5,'Anlage 4'!Q624,0)</f>
        <v>0</v>
      </c>
      <c r="J624" s="38">
        <f>IF($A624=$D$5,'Anlage 4'!R624,0)</f>
        <v>0</v>
      </c>
      <c r="K624" s="38">
        <f>IF($A624=$D$5,'Anlage 4'!S624,0)</f>
        <v>0</v>
      </c>
      <c r="L624" s="38">
        <f>IF($A624=$D$5,'Anlage 4'!T624,0)</f>
        <v>0</v>
      </c>
      <c r="N624" s="135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Z624" s="135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L624" s="135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X624" s="135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</row>
    <row r="625" spans="1:60" ht="12.75" hidden="1" customHeight="1" outlineLevel="3" x14ac:dyDescent="0.2">
      <c r="A625" s="79" t="str">
        <f>'Anlage 4'!D625</f>
        <v>O</v>
      </c>
      <c r="B625" s="38">
        <f>IF($A625=$D$5,'Anlage 4'!H625,0)</f>
        <v>0</v>
      </c>
      <c r="C625" s="38">
        <f>IF($A625=$D$5,'Anlage 4'!K625,0)</f>
        <v>0</v>
      </c>
      <c r="D625" s="38">
        <f>IF($A625=$D$5,'Anlage 4'!L625,0)</f>
        <v>0</v>
      </c>
      <c r="E625" s="38">
        <f>IF($A625=$D$5,'Anlage 4'!M625,0)</f>
        <v>0</v>
      </c>
      <c r="F625" s="38">
        <f>IF($A625=$D$5,'Anlage 4'!N625,0)</f>
        <v>0</v>
      </c>
      <c r="G625" s="38">
        <f>IF($A625=$D$5,'Anlage 4'!O625,0)</f>
        <v>0</v>
      </c>
      <c r="H625" s="38">
        <f>IF($A625=$D$5,'Anlage 4'!P625,0)</f>
        <v>0</v>
      </c>
      <c r="I625" s="38">
        <f>IF($A625=$D$5,'Anlage 4'!Q625,0)</f>
        <v>0</v>
      </c>
      <c r="J625" s="38">
        <f>IF($A625=$D$5,'Anlage 4'!R625,0)</f>
        <v>0</v>
      </c>
      <c r="K625" s="38">
        <f>IF($A625=$D$5,'Anlage 4'!S625,0)</f>
        <v>0</v>
      </c>
      <c r="L625" s="38">
        <f>IF($A625=$D$5,'Anlage 4'!T625,0)</f>
        <v>0</v>
      </c>
      <c r="N625" s="135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Z625" s="135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L625" s="135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X625" s="135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</row>
    <row r="626" spans="1:60" ht="12.75" hidden="1" customHeight="1" outlineLevel="3" x14ac:dyDescent="0.2">
      <c r="A626" s="79" t="str">
        <f>'Anlage 4'!D626</f>
        <v>O</v>
      </c>
      <c r="B626" s="38">
        <f>IF($A626=$D$5,'Anlage 4'!H626,0)</f>
        <v>0</v>
      </c>
      <c r="C626" s="38">
        <f>IF($A626=$D$5,'Anlage 4'!K626,0)</f>
        <v>0</v>
      </c>
      <c r="D626" s="38">
        <f>IF($A626=$D$5,'Anlage 4'!L626,0)</f>
        <v>0</v>
      </c>
      <c r="E626" s="38">
        <f>IF($A626=$D$5,'Anlage 4'!M626,0)</f>
        <v>0</v>
      </c>
      <c r="F626" s="38">
        <f>IF($A626=$D$5,'Anlage 4'!N626,0)</f>
        <v>0</v>
      </c>
      <c r="G626" s="38">
        <f>IF($A626=$D$5,'Anlage 4'!O626,0)</f>
        <v>0</v>
      </c>
      <c r="H626" s="38">
        <f>IF($A626=$D$5,'Anlage 4'!P626,0)</f>
        <v>0</v>
      </c>
      <c r="I626" s="38">
        <f>IF($A626=$D$5,'Anlage 4'!Q626,0)</f>
        <v>0</v>
      </c>
      <c r="J626" s="38">
        <f>IF($A626=$D$5,'Anlage 4'!R626,0)</f>
        <v>0</v>
      </c>
      <c r="K626" s="38">
        <f>IF($A626=$D$5,'Anlage 4'!S626,0)</f>
        <v>0</v>
      </c>
      <c r="L626" s="38">
        <f>IF($A626=$D$5,'Anlage 4'!T626,0)</f>
        <v>0</v>
      </c>
      <c r="N626" s="135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Z626" s="135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L626" s="135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X626" s="135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</row>
    <row r="627" spans="1:60" ht="12.75" hidden="1" customHeight="1" outlineLevel="3" x14ac:dyDescent="0.2">
      <c r="A627" s="79" t="str">
        <f>'Anlage 4'!D627</f>
        <v>O</v>
      </c>
      <c r="B627" s="38">
        <f>IF($A627=$D$5,'Anlage 4'!H627,0)</f>
        <v>0</v>
      </c>
      <c r="C627" s="38">
        <f>IF($A627=$D$5,'Anlage 4'!K627,0)</f>
        <v>0</v>
      </c>
      <c r="D627" s="38">
        <f>IF($A627=$D$5,'Anlage 4'!L627,0)</f>
        <v>0</v>
      </c>
      <c r="E627" s="38">
        <f>IF($A627=$D$5,'Anlage 4'!M627,0)</f>
        <v>0</v>
      </c>
      <c r="F627" s="38">
        <f>IF($A627=$D$5,'Anlage 4'!N627,0)</f>
        <v>0</v>
      </c>
      <c r="G627" s="38">
        <f>IF($A627=$D$5,'Anlage 4'!O627,0)</f>
        <v>0</v>
      </c>
      <c r="H627" s="38">
        <f>IF($A627=$D$5,'Anlage 4'!P627,0)</f>
        <v>0</v>
      </c>
      <c r="I627" s="38">
        <f>IF($A627=$D$5,'Anlage 4'!Q627,0)</f>
        <v>0</v>
      </c>
      <c r="J627" s="38">
        <f>IF($A627=$D$5,'Anlage 4'!R627,0)</f>
        <v>0</v>
      </c>
      <c r="K627" s="38">
        <f>IF($A627=$D$5,'Anlage 4'!S627,0)</f>
        <v>0</v>
      </c>
      <c r="L627" s="38">
        <f>IF($A627=$D$5,'Anlage 4'!T627,0)</f>
        <v>0</v>
      </c>
      <c r="N627" s="135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Z627" s="135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L627" s="135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X627" s="135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</row>
    <row r="628" spans="1:60" ht="12.75" hidden="1" customHeight="1" outlineLevel="3" x14ac:dyDescent="0.2">
      <c r="A628" s="79" t="str">
        <f>'Anlage 4'!D628</f>
        <v>O</v>
      </c>
      <c r="B628" s="38">
        <f>IF($A628=$D$5,'Anlage 4'!H628,0)</f>
        <v>0</v>
      </c>
      <c r="C628" s="38">
        <f>IF($A628=$D$5,'Anlage 4'!K628,0)</f>
        <v>0</v>
      </c>
      <c r="D628" s="38">
        <f>IF($A628=$D$5,'Anlage 4'!L628,0)</f>
        <v>0</v>
      </c>
      <c r="E628" s="38">
        <f>IF($A628=$D$5,'Anlage 4'!M628,0)</f>
        <v>0</v>
      </c>
      <c r="F628" s="38">
        <f>IF($A628=$D$5,'Anlage 4'!N628,0)</f>
        <v>0</v>
      </c>
      <c r="G628" s="38">
        <f>IF($A628=$D$5,'Anlage 4'!O628,0)</f>
        <v>0</v>
      </c>
      <c r="H628" s="38">
        <f>IF($A628=$D$5,'Anlage 4'!P628,0)</f>
        <v>0</v>
      </c>
      <c r="I628" s="38">
        <f>IF($A628=$D$5,'Anlage 4'!Q628,0)</f>
        <v>0</v>
      </c>
      <c r="J628" s="38">
        <f>IF($A628=$D$5,'Anlage 4'!R628,0)</f>
        <v>0</v>
      </c>
      <c r="K628" s="38">
        <f>IF($A628=$D$5,'Anlage 4'!S628,0)</f>
        <v>0</v>
      </c>
      <c r="L628" s="38">
        <f>IF($A628=$D$5,'Anlage 4'!T628,0)</f>
        <v>0</v>
      </c>
      <c r="N628" s="135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Z628" s="135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L628" s="135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X628" s="135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</row>
    <row r="629" spans="1:60" ht="12.75" hidden="1" customHeight="1" outlineLevel="3" x14ac:dyDescent="0.2">
      <c r="A629" s="79" t="str">
        <f>'Anlage 4'!D629</f>
        <v>O</v>
      </c>
      <c r="B629" s="38">
        <f>IF($A629=$D$5,'Anlage 4'!H629,0)</f>
        <v>0</v>
      </c>
      <c r="C629" s="38">
        <f>IF($A629=$D$5,'Anlage 4'!K629,0)</f>
        <v>0</v>
      </c>
      <c r="D629" s="38">
        <f>IF($A629=$D$5,'Anlage 4'!L629,0)</f>
        <v>0</v>
      </c>
      <c r="E629" s="38">
        <f>IF($A629=$D$5,'Anlage 4'!M629,0)</f>
        <v>0</v>
      </c>
      <c r="F629" s="38">
        <f>IF($A629=$D$5,'Anlage 4'!N629,0)</f>
        <v>0</v>
      </c>
      <c r="G629" s="38">
        <f>IF($A629=$D$5,'Anlage 4'!O629,0)</f>
        <v>0</v>
      </c>
      <c r="H629" s="38">
        <f>IF($A629=$D$5,'Anlage 4'!P629,0)</f>
        <v>0</v>
      </c>
      <c r="I629" s="38">
        <f>IF($A629=$D$5,'Anlage 4'!Q629,0)</f>
        <v>0</v>
      </c>
      <c r="J629" s="38">
        <f>IF($A629=$D$5,'Anlage 4'!R629,0)</f>
        <v>0</v>
      </c>
      <c r="K629" s="38">
        <f>IF($A629=$D$5,'Anlage 4'!S629,0)</f>
        <v>0</v>
      </c>
      <c r="L629" s="38">
        <f>IF($A629=$D$5,'Anlage 4'!T629,0)</f>
        <v>0</v>
      </c>
      <c r="N629" s="135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Z629" s="135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L629" s="135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X629" s="135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</row>
    <row r="630" spans="1:60" ht="12.75" hidden="1" customHeight="1" outlineLevel="3" x14ac:dyDescent="0.2">
      <c r="A630" s="79" t="str">
        <f>'Anlage 4'!D630</f>
        <v>O</v>
      </c>
      <c r="B630" s="38">
        <f>IF($A630=$D$5,'Anlage 4'!H630,0)</f>
        <v>0</v>
      </c>
      <c r="C630" s="38">
        <f>IF($A630=$D$5,'Anlage 4'!K630,0)</f>
        <v>0</v>
      </c>
      <c r="D630" s="38">
        <f>IF($A630=$D$5,'Anlage 4'!L630,0)</f>
        <v>0</v>
      </c>
      <c r="E630" s="38">
        <f>IF($A630=$D$5,'Anlage 4'!M630,0)</f>
        <v>0</v>
      </c>
      <c r="F630" s="38">
        <f>IF($A630=$D$5,'Anlage 4'!N630,0)</f>
        <v>0</v>
      </c>
      <c r="G630" s="38">
        <f>IF($A630=$D$5,'Anlage 4'!O630,0)</f>
        <v>0</v>
      </c>
      <c r="H630" s="38">
        <f>IF($A630=$D$5,'Anlage 4'!P630,0)</f>
        <v>0</v>
      </c>
      <c r="I630" s="38">
        <f>IF($A630=$D$5,'Anlage 4'!Q630,0)</f>
        <v>0</v>
      </c>
      <c r="J630" s="38">
        <f>IF($A630=$D$5,'Anlage 4'!R630,0)</f>
        <v>0</v>
      </c>
      <c r="K630" s="38">
        <f>IF($A630=$D$5,'Anlage 4'!S630,0)</f>
        <v>0</v>
      </c>
      <c r="L630" s="38">
        <f>IF($A630=$D$5,'Anlage 4'!T630,0)</f>
        <v>0</v>
      </c>
      <c r="N630" s="135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Z630" s="135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L630" s="135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X630" s="135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</row>
    <row r="631" spans="1:60" ht="12.75" hidden="1" customHeight="1" outlineLevel="3" x14ac:dyDescent="0.2">
      <c r="A631" s="79" t="str">
        <f>'Anlage 4'!D631</f>
        <v>O</v>
      </c>
      <c r="B631" s="38">
        <f>IF($A631=$D$5,'Anlage 4'!H631,0)</f>
        <v>0</v>
      </c>
      <c r="C631" s="38">
        <f>IF($A631=$D$5,'Anlage 4'!K631,0)</f>
        <v>0</v>
      </c>
      <c r="D631" s="38">
        <f>IF($A631=$D$5,'Anlage 4'!L631,0)</f>
        <v>0</v>
      </c>
      <c r="E631" s="38">
        <f>IF($A631=$D$5,'Anlage 4'!M631,0)</f>
        <v>0</v>
      </c>
      <c r="F631" s="38">
        <f>IF($A631=$D$5,'Anlage 4'!N631,0)</f>
        <v>0</v>
      </c>
      <c r="G631" s="38">
        <f>IF($A631=$D$5,'Anlage 4'!O631,0)</f>
        <v>0</v>
      </c>
      <c r="H631" s="38">
        <f>IF($A631=$D$5,'Anlage 4'!P631,0)</f>
        <v>0</v>
      </c>
      <c r="I631" s="38">
        <f>IF($A631=$D$5,'Anlage 4'!Q631,0)</f>
        <v>0</v>
      </c>
      <c r="J631" s="38">
        <f>IF($A631=$D$5,'Anlage 4'!R631,0)</f>
        <v>0</v>
      </c>
      <c r="K631" s="38">
        <f>IF($A631=$D$5,'Anlage 4'!S631,0)</f>
        <v>0</v>
      </c>
      <c r="L631" s="38">
        <f>IF($A631=$D$5,'Anlage 4'!T631,0)</f>
        <v>0</v>
      </c>
      <c r="N631" s="135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Z631" s="135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L631" s="135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X631" s="135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</row>
    <row r="632" spans="1:60" ht="12.75" hidden="1" customHeight="1" outlineLevel="3" x14ac:dyDescent="0.2">
      <c r="A632" s="79" t="str">
        <f>'Anlage 4'!D632</f>
        <v>O</v>
      </c>
      <c r="B632" s="38">
        <f>IF($A632=$D$5,'Anlage 4'!H632,0)</f>
        <v>0</v>
      </c>
      <c r="C632" s="38">
        <f>IF($A632=$D$5,'Anlage 4'!K632,0)</f>
        <v>0</v>
      </c>
      <c r="D632" s="38">
        <f>IF($A632=$D$5,'Anlage 4'!L632,0)</f>
        <v>0</v>
      </c>
      <c r="E632" s="38">
        <f>IF($A632=$D$5,'Anlage 4'!M632,0)</f>
        <v>0</v>
      </c>
      <c r="F632" s="38">
        <f>IF($A632=$D$5,'Anlage 4'!N632,0)</f>
        <v>0</v>
      </c>
      <c r="G632" s="38">
        <f>IF($A632=$D$5,'Anlage 4'!O632,0)</f>
        <v>0</v>
      </c>
      <c r="H632" s="38">
        <f>IF($A632=$D$5,'Anlage 4'!P632,0)</f>
        <v>0</v>
      </c>
      <c r="I632" s="38">
        <f>IF($A632=$D$5,'Anlage 4'!Q632,0)</f>
        <v>0</v>
      </c>
      <c r="J632" s="38">
        <f>IF($A632=$D$5,'Anlage 4'!R632,0)</f>
        <v>0</v>
      </c>
      <c r="K632" s="38">
        <f>IF($A632=$D$5,'Anlage 4'!S632,0)</f>
        <v>0</v>
      </c>
      <c r="L632" s="38">
        <f>IF($A632=$D$5,'Anlage 4'!T632,0)</f>
        <v>0</v>
      </c>
      <c r="N632" s="135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Z632" s="135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L632" s="135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X632" s="135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</row>
    <row r="633" spans="1:60" ht="12.75" hidden="1" customHeight="1" outlineLevel="3" x14ac:dyDescent="0.2">
      <c r="A633" s="79" t="str">
        <f>'Anlage 4'!D633</f>
        <v>O</v>
      </c>
      <c r="B633" s="38">
        <f>IF($A633=$D$5,'Anlage 4'!H633,0)</f>
        <v>0</v>
      </c>
      <c r="C633" s="38">
        <f>IF($A633=$D$5,'Anlage 4'!K633,0)</f>
        <v>0</v>
      </c>
      <c r="D633" s="38">
        <f>IF($A633=$D$5,'Anlage 4'!L633,0)</f>
        <v>0</v>
      </c>
      <c r="E633" s="38">
        <f>IF($A633=$D$5,'Anlage 4'!M633,0)</f>
        <v>0</v>
      </c>
      <c r="F633" s="38">
        <f>IF($A633=$D$5,'Anlage 4'!N633,0)</f>
        <v>0</v>
      </c>
      <c r="G633" s="38">
        <f>IF($A633=$D$5,'Anlage 4'!O633,0)</f>
        <v>0</v>
      </c>
      <c r="H633" s="38">
        <f>IF($A633=$D$5,'Anlage 4'!P633,0)</f>
        <v>0</v>
      </c>
      <c r="I633" s="38">
        <f>IF($A633=$D$5,'Anlage 4'!Q633,0)</f>
        <v>0</v>
      </c>
      <c r="J633" s="38">
        <f>IF($A633=$D$5,'Anlage 4'!R633,0)</f>
        <v>0</v>
      </c>
      <c r="K633" s="38">
        <f>IF($A633=$D$5,'Anlage 4'!S633,0)</f>
        <v>0</v>
      </c>
      <c r="L633" s="38">
        <f>IF($A633=$D$5,'Anlage 4'!T633,0)</f>
        <v>0</v>
      </c>
      <c r="N633" s="135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Z633" s="135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L633" s="135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X633" s="135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</row>
    <row r="634" spans="1:60" ht="12.75" hidden="1" customHeight="1" outlineLevel="3" x14ac:dyDescent="0.2">
      <c r="A634" s="79" t="str">
        <f>'Anlage 4'!D634</f>
        <v>O</v>
      </c>
      <c r="B634" s="38">
        <f>IF($A634=$D$5,'Anlage 4'!H634,0)</f>
        <v>0</v>
      </c>
      <c r="C634" s="38">
        <f>IF($A634=$D$5,'Anlage 4'!K634,0)</f>
        <v>0</v>
      </c>
      <c r="D634" s="38">
        <f>IF($A634=$D$5,'Anlage 4'!L634,0)</f>
        <v>0</v>
      </c>
      <c r="E634" s="38">
        <f>IF($A634=$D$5,'Anlage 4'!M634,0)</f>
        <v>0</v>
      </c>
      <c r="F634" s="38">
        <f>IF($A634=$D$5,'Anlage 4'!N634,0)</f>
        <v>0</v>
      </c>
      <c r="G634" s="38">
        <f>IF($A634=$D$5,'Anlage 4'!O634,0)</f>
        <v>0</v>
      </c>
      <c r="H634" s="38">
        <f>IF($A634=$D$5,'Anlage 4'!P634,0)</f>
        <v>0</v>
      </c>
      <c r="I634" s="38">
        <f>IF($A634=$D$5,'Anlage 4'!Q634,0)</f>
        <v>0</v>
      </c>
      <c r="J634" s="38">
        <f>IF($A634=$D$5,'Anlage 4'!R634,0)</f>
        <v>0</v>
      </c>
      <c r="K634" s="38">
        <f>IF($A634=$D$5,'Anlage 4'!S634,0)</f>
        <v>0</v>
      </c>
      <c r="L634" s="38">
        <f>IF($A634=$D$5,'Anlage 4'!T634,0)</f>
        <v>0</v>
      </c>
      <c r="N634" s="135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Z634" s="135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L634" s="135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X634" s="135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</row>
    <row r="635" spans="1:60" ht="12.75" hidden="1" customHeight="1" outlineLevel="3" x14ac:dyDescent="0.2">
      <c r="A635" s="79" t="str">
        <f>'Anlage 4'!D635</f>
        <v>O</v>
      </c>
      <c r="B635" s="38">
        <f>IF($A635=$D$5,'Anlage 4'!H635,0)</f>
        <v>0</v>
      </c>
      <c r="C635" s="38">
        <f>IF($A635=$D$5,'Anlage 4'!K635,0)</f>
        <v>0</v>
      </c>
      <c r="D635" s="38">
        <f>IF($A635=$D$5,'Anlage 4'!L635,0)</f>
        <v>0</v>
      </c>
      <c r="E635" s="38">
        <f>IF($A635=$D$5,'Anlage 4'!M635,0)</f>
        <v>0</v>
      </c>
      <c r="F635" s="38">
        <f>IF($A635=$D$5,'Anlage 4'!N635,0)</f>
        <v>0</v>
      </c>
      <c r="G635" s="38">
        <f>IF($A635=$D$5,'Anlage 4'!O635,0)</f>
        <v>0</v>
      </c>
      <c r="H635" s="38">
        <f>IF($A635=$D$5,'Anlage 4'!P635,0)</f>
        <v>0</v>
      </c>
      <c r="I635" s="38">
        <f>IF($A635=$D$5,'Anlage 4'!Q635,0)</f>
        <v>0</v>
      </c>
      <c r="J635" s="38">
        <f>IF($A635=$D$5,'Anlage 4'!R635,0)</f>
        <v>0</v>
      </c>
      <c r="K635" s="38">
        <f>IF($A635=$D$5,'Anlage 4'!S635,0)</f>
        <v>0</v>
      </c>
      <c r="L635" s="38">
        <f>IF($A635=$D$5,'Anlage 4'!T635,0)</f>
        <v>0</v>
      </c>
      <c r="N635" s="135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Z635" s="135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L635" s="135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X635" s="135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</row>
    <row r="636" spans="1:60" ht="12.75" hidden="1" customHeight="1" outlineLevel="3" x14ac:dyDescent="0.2">
      <c r="A636" s="79" t="str">
        <f>'Anlage 4'!D636</f>
        <v>O</v>
      </c>
      <c r="B636" s="38">
        <f>IF($A636=$D$5,'Anlage 4'!H636,0)</f>
        <v>0</v>
      </c>
      <c r="C636" s="38">
        <f>IF($A636=$D$5,'Anlage 4'!K636,0)</f>
        <v>0</v>
      </c>
      <c r="D636" s="38">
        <f>IF($A636=$D$5,'Anlage 4'!L636,0)</f>
        <v>0</v>
      </c>
      <c r="E636" s="38">
        <f>IF($A636=$D$5,'Anlage 4'!M636,0)</f>
        <v>0</v>
      </c>
      <c r="F636" s="38">
        <f>IF($A636=$D$5,'Anlage 4'!N636,0)</f>
        <v>0</v>
      </c>
      <c r="G636" s="38">
        <f>IF($A636=$D$5,'Anlage 4'!O636,0)</f>
        <v>0</v>
      </c>
      <c r="H636" s="38">
        <f>IF($A636=$D$5,'Anlage 4'!P636,0)</f>
        <v>0</v>
      </c>
      <c r="I636" s="38">
        <f>IF($A636=$D$5,'Anlage 4'!Q636,0)</f>
        <v>0</v>
      </c>
      <c r="J636" s="38">
        <f>IF($A636=$D$5,'Anlage 4'!R636,0)</f>
        <v>0</v>
      </c>
      <c r="K636" s="38">
        <f>IF($A636=$D$5,'Anlage 4'!S636,0)</f>
        <v>0</v>
      </c>
      <c r="L636" s="38">
        <f>IF($A636=$D$5,'Anlage 4'!T636,0)</f>
        <v>0</v>
      </c>
      <c r="N636" s="135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Z636" s="135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L636" s="135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X636" s="135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</row>
    <row r="637" spans="1:60" ht="12.75" hidden="1" customHeight="1" outlineLevel="3" x14ac:dyDescent="0.2">
      <c r="A637" s="79" t="str">
        <f>'Anlage 4'!D637</f>
        <v>O</v>
      </c>
      <c r="B637" s="38">
        <f>IF($A637=$D$5,'Anlage 4'!H637,0)</f>
        <v>0</v>
      </c>
      <c r="C637" s="38">
        <f>IF($A637=$D$5,'Anlage 4'!K637,0)</f>
        <v>0</v>
      </c>
      <c r="D637" s="38">
        <f>IF($A637=$D$5,'Anlage 4'!L637,0)</f>
        <v>0</v>
      </c>
      <c r="E637" s="38">
        <f>IF($A637=$D$5,'Anlage 4'!M637,0)</f>
        <v>0</v>
      </c>
      <c r="F637" s="38">
        <f>IF($A637=$D$5,'Anlage 4'!N637,0)</f>
        <v>0</v>
      </c>
      <c r="G637" s="38">
        <f>IF($A637=$D$5,'Anlage 4'!O637,0)</f>
        <v>0</v>
      </c>
      <c r="H637" s="38">
        <f>IF($A637=$D$5,'Anlage 4'!P637,0)</f>
        <v>0</v>
      </c>
      <c r="I637" s="38">
        <f>IF($A637=$D$5,'Anlage 4'!Q637,0)</f>
        <v>0</v>
      </c>
      <c r="J637" s="38">
        <f>IF($A637=$D$5,'Anlage 4'!R637,0)</f>
        <v>0</v>
      </c>
      <c r="K637" s="38">
        <f>IF($A637=$D$5,'Anlage 4'!S637,0)</f>
        <v>0</v>
      </c>
      <c r="L637" s="38">
        <f>IF($A637=$D$5,'Anlage 4'!T637,0)</f>
        <v>0</v>
      </c>
      <c r="N637" s="135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Z637" s="135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L637" s="135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X637" s="135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</row>
    <row r="638" spans="1:60" ht="12.75" hidden="1" customHeight="1" outlineLevel="3" x14ac:dyDescent="0.2">
      <c r="A638" s="79" t="str">
        <f>'Anlage 4'!D638</f>
        <v>O</v>
      </c>
      <c r="B638" s="38">
        <f>IF($A638=$D$5,'Anlage 4'!H638,0)</f>
        <v>0</v>
      </c>
      <c r="C638" s="38">
        <f>IF($A638=$D$5,'Anlage 4'!K638,0)</f>
        <v>0</v>
      </c>
      <c r="D638" s="38">
        <f>IF($A638=$D$5,'Anlage 4'!L638,0)</f>
        <v>0</v>
      </c>
      <c r="E638" s="38">
        <f>IF($A638=$D$5,'Anlage 4'!M638,0)</f>
        <v>0</v>
      </c>
      <c r="F638" s="38">
        <f>IF($A638=$D$5,'Anlage 4'!N638,0)</f>
        <v>0</v>
      </c>
      <c r="G638" s="38">
        <f>IF($A638=$D$5,'Anlage 4'!O638,0)</f>
        <v>0</v>
      </c>
      <c r="H638" s="38">
        <f>IF($A638=$D$5,'Anlage 4'!P638,0)</f>
        <v>0</v>
      </c>
      <c r="I638" s="38">
        <f>IF($A638=$D$5,'Anlage 4'!Q638,0)</f>
        <v>0</v>
      </c>
      <c r="J638" s="38">
        <f>IF($A638=$D$5,'Anlage 4'!R638,0)</f>
        <v>0</v>
      </c>
      <c r="K638" s="38">
        <f>IF($A638=$D$5,'Anlage 4'!S638,0)</f>
        <v>0</v>
      </c>
      <c r="L638" s="38">
        <f>IF($A638=$D$5,'Anlage 4'!T638,0)</f>
        <v>0</v>
      </c>
      <c r="N638" s="135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Z638" s="135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L638" s="135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X638" s="135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</row>
    <row r="639" spans="1:60" ht="12.75" hidden="1" customHeight="1" outlineLevel="3" x14ac:dyDescent="0.2">
      <c r="A639" s="79" t="str">
        <f>'Anlage 4'!D639</f>
        <v>O</v>
      </c>
      <c r="B639" s="38">
        <f>IF($A639=$D$5,'Anlage 4'!H639,0)</f>
        <v>0</v>
      </c>
      <c r="C639" s="38">
        <f>IF($A639=$D$5,'Anlage 4'!K639,0)</f>
        <v>0</v>
      </c>
      <c r="D639" s="38">
        <f>IF($A639=$D$5,'Anlage 4'!L639,0)</f>
        <v>0</v>
      </c>
      <c r="E639" s="38">
        <f>IF($A639=$D$5,'Anlage 4'!M639,0)</f>
        <v>0</v>
      </c>
      <c r="F639" s="38">
        <f>IF($A639=$D$5,'Anlage 4'!N639,0)</f>
        <v>0</v>
      </c>
      <c r="G639" s="38">
        <f>IF($A639=$D$5,'Anlage 4'!O639,0)</f>
        <v>0</v>
      </c>
      <c r="H639" s="38">
        <f>IF($A639=$D$5,'Anlage 4'!P639,0)</f>
        <v>0</v>
      </c>
      <c r="I639" s="38">
        <f>IF($A639=$D$5,'Anlage 4'!Q639,0)</f>
        <v>0</v>
      </c>
      <c r="J639" s="38">
        <f>IF($A639=$D$5,'Anlage 4'!R639,0)</f>
        <v>0</v>
      </c>
      <c r="K639" s="38">
        <f>IF($A639=$D$5,'Anlage 4'!S639,0)</f>
        <v>0</v>
      </c>
      <c r="L639" s="38">
        <f>IF($A639=$D$5,'Anlage 4'!T639,0)</f>
        <v>0</v>
      </c>
      <c r="N639" s="135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Z639" s="135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L639" s="135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X639" s="135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</row>
    <row r="640" spans="1:60" ht="12.75" hidden="1" customHeight="1" outlineLevel="3" x14ac:dyDescent="0.2">
      <c r="A640" s="79" t="str">
        <f>'Anlage 4'!D640</f>
        <v>O</v>
      </c>
      <c r="B640" s="38">
        <f>IF($A640=$D$5,'Anlage 4'!H640,0)</f>
        <v>0</v>
      </c>
      <c r="C640" s="38">
        <f>IF($A640=$D$5,'Anlage 4'!K640,0)</f>
        <v>0</v>
      </c>
      <c r="D640" s="38">
        <f>IF($A640=$D$5,'Anlage 4'!L640,0)</f>
        <v>0</v>
      </c>
      <c r="E640" s="38">
        <f>IF($A640=$D$5,'Anlage 4'!M640,0)</f>
        <v>0</v>
      </c>
      <c r="F640" s="38">
        <f>IF($A640=$D$5,'Anlage 4'!N640,0)</f>
        <v>0</v>
      </c>
      <c r="G640" s="38">
        <f>IF($A640=$D$5,'Anlage 4'!O640,0)</f>
        <v>0</v>
      </c>
      <c r="H640" s="38">
        <f>IF($A640=$D$5,'Anlage 4'!P640,0)</f>
        <v>0</v>
      </c>
      <c r="I640" s="38">
        <f>IF($A640=$D$5,'Anlage 4'!Q640,0)</f>
        <v>0</v>
      </c>
      <c r="J640" s="38">
        <f>IF($A640=$D$5,'Anlage 4'!R640,0)</f>
        <v>0</v>
      </c>
      <c r="K640" s="38">
        <f>IF($A640=$D$5,'Anlage 4'!S640,0)</f>
        <v>0</v>
      </c>
      <c r="L640" s="38">
        <f>IF($A640=$D$5,'Anlage 4'!T640,0)</f>
        <v>0</v>
      </c>
      <c r="N640" s="135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Z640" s="135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L640" s="135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X640" s="135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</row>
    <row r="641" spans="1:60" ht="12.75" hidden="1" customHeight="1" outlineLevel="3" x14ac:dyDescent="0.2">
      <c r="A641" s="79" t="str">
        <f>'Anlage 4'!D641</f>
        <v>O</v>
      </c>
      <c r="B641" s="38">
        <f>IF($A641=$D$5,'Anlage 4'!H641,0)</f>
        <v>0</v>
      </c>
      <c r="C641" s="38">
        <f>IF($A641=$D$5,'Anlage 4'!K641,0)</f>
        <v>0</v>
      </c>
      <c r="D641" s="38">
        <f>IF($A641=$D$5,'Anlage 4'!L641,0)</f>
        <v>0</v>
      </c>
      <c r="E641" s="38">
        <f>IF($A641=$D$5,'Anlage 4'!M641,0)</f>
        <v>0</v>
      </c>
      <c r="F641" s="38">
        <f>IF($A641=$D$5,'Anlage 4'!N641,0)</f>
        <v>0</v>
      </c>
      <c r="G641" s="38">
        <f>IF($A641=$D$5,'Anlage 4'!O641,0)</f>
        <v>0</v>
      </c>
      <c r="H641" s="38">
        <f>IF($A641=$D$5,'Anlage 4'!P641,0)</f>
        <v>0</v>
      </c>
      <c r="I641" s="38">
        <f>IF($A641=$D$5,'Anlage 4'!Q641,0)</f>
        <v>0</v>
      </c>
      <c r="J641" s="38">
        <f>IF($A641=$D$5,'Anlage 4'!R641,0)</f>
        <v>0</v>
      </c>
      <c r="K641" s="38">
        <f>IF($A641=$D$5,'Anlage 4'!S641,0)</f>
        <v>0</v>
      </c>
      <c r="L641" s="38">
        <f>IF($A641=$D$5,'Anlage 4'!T641,0)</f>
        <v>0</v>
      </c>
      <c r="N641" s="135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Z641" s="135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L641" s="135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X641" s="135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</row>
    <row r="642" spans="1:60" ht="12.75" hidden="1" customHeight="1" outlineLevel="3" x14ac:dyDescent="0.2">
      <c r="A642" s="79" t="str">
        <f>'Anlage 4'!D642</f>
        <v>O</v>
      </c>
      <c r="B642" s="38">
        <f>IF($A642=$D$5,'Anlage 4'!H642,0)</f>
        <v>0</v>
      </c>
      <c r="C642" s="38">
        <f>IF($A642=$D$5,'Anlage 4'!K642,0)</f>
        <v>0</v>
      </c>
      <c r="D642" s="38">
        <f>IF($A642=$D$5,'Anlage 4'!L642,0)</f>
        <v>0</v>
      </c>
      <c r="E642" s="38">
        <f>IF($A642=$D$5,'Anlage 4'!M642,0)</f>
        <v>0</v>
      </c>
      <c r="F642" s="38">
        <f>IF($A642=$D$5,'Anlage 4'!N642,0)</f>
        <v>0</v>
      </c>
      <c r="G642" s="38">
        <f>IF($A642=$D$5,'Anlage 4'!O642,0)</f>
        <v>0</v>
      </c>
      <c r="H642" s="38">
        <f>IF($A642=$D$5,'Anlage 4'!P642,0)</f>
        <v>0</v>
      </c>
      <c r="I642" s="38">
        <f>IF($A642=$D$5,'Anlage 4'!Q642,0)</f>
        <v>0</v>
      </c>
      <c r="J642" s="38">
        <f>IF($A642=$D$5,'Anlage 4'!R642,0)</f>
        <v>0</v>
      </c>
      <c r="K642" s="38">
        <f>IF($A642=$D$5,'Anlage 4'!S642,0)</f>
        <v>0</v>
      </c>
      <c r="L642" s="38">
        <f>IF($A642=$D$5,'Anlage 4'!T642,0)</f>
        <v>0</v>
      </c>
      <c r="N642" s="135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Z642" s="135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L642" s="135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X642" s="135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</row>
    <row r="643" spans="1:60" ht="12.75" hidden="1" customHeight="1" outlineLevel="3" x14ac:dyDescent="0.2">
      <c r="A643" s="79" t="str">
        <f>'Anlage 4'!D643</f>
        <v>O</v>
      </c>
      <c r="B643" s="38">
        <f>IF($A643=$D$5,'Anlage 4'!H643,0)</f>
        <v>0</v>
      </c>
      <c r="C643" s="38">
        <f>IF($A643=$D$5,'Anlage 4'!K643,0)</f>
        <v>0</v>
      </c>
      <c r="D643" s="38">
        <f>IF($A643=$D$5,'Anlage 4'!L643,0)</f>
        <v>0</v>
      </c>
      <c r="E643" s="38">
        <f>IF($A643=$D$5,'Anlage 4'!M643,0)</f>
        <v>0</v>
      </c>
      <c r="F643" s="38">
        <f>IF($A643=$D$5,'Anlage 4'!N643,0)</f>
        <v>0</v>
      </c>
      <c r="G643" s="38">
        <f>IF($A643=$D$5,'Anlage 4'!O643,0)</f>
        <v>0</v>
      </c>
      <c r="H643" s="38">
        <f>IF($A643=$D$5,'Anlage 4'!P643,0)</f>
        <v>0</v>
      </c>
      <c r="I643" s="38">
        <f>IF($A643=$D$5,'Anlage 4'!Q643,0)</f>
        <v>0</v>
      </c>
      <c r="J643" s="38">
        <f>IF($A643=$D$5,'Anlage 4'!R643,0)</f>
        <v>0</v>
      </c>
      <c r="K643" s="38">
        <f>IF($A643=$D$5,'Anlage 4'!S643,0)</f>
        <v>0</v>
      </c>
      <c r="L643" s="38">
        <f>IF($A643=$D$5,'Anlage 4'!T643,0)</f>
        <v>0</v>
      </c>
      <c r="N643" s="135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Z643" s="135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L643" s="135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X643" s="135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</row>
    <row r="644" spans="1:60" ht="12.75" hidden="1" customHeight="1" outlineLevel="3" x14ac:dyDescent="0.2">
      <c r="A644" s="79" t="str">
        <f>'Anlage 4'!D644</f>
        <v>O</v>
      </c>
      <c r="B644" s="38">
        <f>IF($A644=$D$5,'Anlage 4'!H644,0)</f>
        <v>0</v>
      </c>
      <c r="C644" s="38">
        <f>IF($A644=$D$5,'Anlage 4'!K644,0)</f>
        <v>0</v>
      </c>
      <c r="D644" s="38">
        <f>IF($A644=$D$5,'Anlage 4'!L644,0)</f>
        <v>0</v>
      </c>
      <c r="E644" s="38">
        <f>IF($A644=$D$5,'Anlage 4'!M644,0)</f>
        <v>0</v>
      </c>
      <c r="F644" s="38">
        <f>IF($A644=$D$5,'Anlage 4'!N644,0)</f>
        <v>0</v>
      </c>
      <c r="G644" s="38">
        <f>IF($A644=$D$5,'Anlage 4'!O644,0)</f>
        <v>0</v>
      </c>
      <c r="H644" s="38">
        <f>IF($A644=$D$5,'Anlage 4'!P644,0)</f>
        <v>0</v>
      </c>
      <c r="I644" s="38">
        <f>IF($A644=$D$5,'Anlage 4'!Q644,0)</f>
        <v>0</v>
      </c>
      <c r="J644" s="38">
        <f>IF($A644=$D$5,'Anlage 4'!R644,0)</f>
        <v>0</v>
      </c>
      <c r="K644" s="38">
        <f>IF($A644=$D$5,'Anlage 4'!S644,0)</f>
        <v>0</v>
      </c>
      <c r="L644" s="38">
        <f>IF($A644=$D$5,'Anlage 4'!T644,0)</f>
        <v>0</v>
      </c>
      <c r="N644" s="135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Z644" s="135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L644" s="135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X644" s="135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</row>
    <row r="645" spans="1:60" ht="12.75" hidden="1" customHeight="1" outlineLevel="3" x14ac:dyDescent="0.2">
      <c r="A645" s="79" t="str">
        <f>'Anlage 4'!D645</f>
        <v>O</v>
      </c>
      <c r="B645" s="38">
        <f>IF($A645=$D$5,'Anlage 4'!H645,0)</f>
        <v>0</v>
      </c>
      <c r="C645" s="38">
        <f>IF($A645=$D$5,'Anlage 4'!K645,0)</f>
        <v>0</v>
      </c>
      <c r="D645" s="38">
        <f>IF($A645=$D$5,'Anlage 4'!L645,0)</f>
        <v>0</v>
      </c>
      <c r="E645" s="38">
        <f>IF($A645=$D$5,'Anlage 4'!M645,0)</f>
        <v>0</v>
      </c>
      <c r="F645" s="38">
        <f>IF($A645=$D$5,'Anlage 4'!N645,0)</f>
        <v>0</v>
      </c>
      <c r="G645" s="38">
        <f>IF($A645=$D$5,'Anlage 4'!O645,0)</f>
        <v>0</v>
      </c>
      <c r="H645" s="38">
        <f>IF($A645=$D$5,'Anlage 4'!P645,0)</f>
        <v>0</v>
      </c>
      <c r="I645" s="38">
        <f>IF($A645=$D$5,'Anlage 4'!Q645,0)</f>
        <v>0</v>
      </c>
      <c r="J645" s="38">
        <f>IF($A645=$D$5,'Anlage 4'!R645,0)</f>
        <v>0</v>
      </c>
      <c r="K645" s="38">
        <f>IF($A645=$D$5,'Anlage 4'!S645,0)</f>
        <v>0</v>
      </c>
      <c r="L645" s="38">
        <f>IF($A645=$D$5,'Anlage 4'!T645,0)</f>
        <v>0</v>
      </c>
      <c r="N645" s="135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Z645" s="135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L645" s="135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X645" s="135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</row>
    <row r="646" spans="1:60" ht="12.75" hidden="1" customHeight="1" outlineLevel="3" x14ac:dyDescent="0.2">
      <c r="A646" s="79" t="str">
        <f>'Anlage 4'!D646</f>
        <v>O</v>
      </c>
      <c r="B646" s="38">
        <f>IF($A646=$D$5,'Anlage 4'!H646,0)</f>
        <v>0</v>
      </c>
      <c r="C646" s="38">
        <f>IF($A646=$D$5,'Anlage 4'!K646,0)</f>
        <v>0</v>
      </c>
      <c r="D646" s="38">
        <f>IF($A646=$D$5,'Anlage 4'!L646,0)</f>
        <v>0</v>
      </c>
      <c r="E646" s="38">
        <f>IF($A646=$D$5,'Anlage 4'!M646,0)</f>
        <v>0</v>
      </c>
      <c r="F646" s="38">
        <f>IF($A646=$D$5,'Anlage 4'!N646,0)</f>
        <v>0</v>
      </c>
      <c r="G646" s="38">
        <f>IF($A646=$D$5,'Anlage 4'!O646,0)</f>
        <v>0</v>
      </c>
      <c r="H646" s="38">
        <f>IF($A646=$D$5,'Anlage 4'!P646,0)</f>
        <v>0</v>
      </c>
      <c r="I646" s="38">
        <f>IF($A646=$D$5,'Anlage 4'!Q646,0)</f>
        <v>0</v>
      </c>
      <c r="J646" s="38">
        <f>IF($A646=$D$5,'Anlage 4'!R646,0)</f>
        <v>0</v>
      </c>
      <c r="K646" s="38">
        <f>IF($A646=$D$5,'Anlage 4'!S646,0)</f>
        <v>0</v>
      </c>
      <c r="L646" s="38">
        <f>IF($A646=$D$5,'Anlage 4'!T646,0)</f>
        <v>0</v>
      </c>
      <c r="N646" s="135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Z646" s="135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L646" s="135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X646" s="135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</row>
    <row r="647" spans="1:60" ht="12.75" hidden="1" customHeight="1" outlineLevel="3" x14ac:dyDescent="0.2">
      <c r="A647" s="80" t="str">
        <f>'Anlage 4'!D647</f>
        <v>O</v>
      </c>
      <c r="B647" s="38">
        <f>IF($A647=$D$5,'Anlage 4'!H647,0)</f>
        <v>0</v>
      </c>
      <c r="C647" s="38">
        <f>IF($A647=$D$5,'Anlage 4'!K647,0)</f>
        <v>0</v>
      </c>
      <c r="D647" s="38">
        <f>IF($A647=$D$5,'Anlage 4'!L647,0)</f>
        <v>0</v>
      </c>
      <c r="E647" s="38">
        <f>IF($A647=$D$5,'Anlage 4'!M647,0)</f>
        <v>0</v>
      </c>
      <c r="F647" s="38">
        <f>IF($A647=$D$5,'Anlage 4'!N647,0)</f>
        <v>0</v>
      </c>
      <c r="G647" s="38">
        <f>IF($A647=$D$5,'Anlage 4'!O647,0)</f>
        <v>0</v>
      </c>
      <c r="H647" s="38">
        <f>IF($A647=$D$5,'Anlage 4'!P647,0)</f>
        <v>0</v>
      </c>
      <c r="I647" s="38">
        <f>IF($A647=$D$5,'Anlage 4'!Q647,0)</f>
        <v>0</v>
      </c>
      <c r="J647" s="38">
        <f>IF($A647=$D$5,'Anlage 4'!R647,0)</f>
        <v>0</v>
      </c>
      <c r="K647" s="38">
        <f>IF($A647=$D$5,'Anlage 4'!S647,0)</f>
        <v>0</v>
      </c>
      <c r="L647" s="38">
        <f>IF($A647=$D$5,'Anlage 4'!T647,0)</f>
        <v>0</v>
      </c>
      <c r="N647" s="135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Z647" s="135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L647" s="135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X647" s="135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</row>
    <row r="648" spans="1:60" ht="12.75" hidden="1" customHeight="1" outlineLevel="1" x14ac:dyDescent="0.2">
      <c r="A648" s="9"/>
      <c r="B648" s="41">
        <f t="shared" ref="B648:L648" si="129">SUM(B620:B647)</f>
        <v>0</v>
      </c>
      <c r="C648" s="41">
        <f t="shared" si="129"/>
        <v>0</v>
      </c>
      <c r="D648" s="41">
        <f t="shared" si="129"/>
        <v>0</v>
      </c>
      <c r="E648" s="41">
        <f t="shared" si="129"/>
        <v>0</v>
      </c>
      <c r="F648" s="41">
        <f t="shared" si="129"/>
        <v>0</v>
      </c>
      <c r="G648" s="41">
        <f t="shared" si="129"/>
        <v>0</v>
      </c>
      <c r="H648" s="41">
        <f t="shared" si="129"/>
        <v>0</v>
      </c>
      <c r="I648" s="41">
        <f t="shared" si="129"/>
        <v>0</v>
      </c>
      <c r="J648" s="41">
        <f t="shared" si="129"/>
        <v>0</v>
      </c>
      <c r="K648" s="41">
        <f t="shared" si="129"/>
        <v>0</v>
      </c>
      <c r="L648" s="41">
        <f t="shared" si="129"/>
        <v>0</v>
      </c>
      <c r="N648" s="134">
        <f t="shared" ref="N648:X648" si="130">IF($N$11=$A606,B648,0)</f>
        <v>0</v>
      </c>
      <c r="O648" s="134">
        <f t="shared" si="130"/>
        <v>0</v>
      </c>
      <c r="P648" s="134">
        <f t="shared" si="130"/>
        <v>0</v>
      </c>
      <c r="Q648" s="134">
        <f t="shared" si="130"/>
        <v>0</v>
      </c>
      <c r="R648" s="134">
        <f t="shared" si="130"/>
        <v>0</v>
      </c>
      <c r="S648" s="134">
        <f t="shared" si="130"/>
        <v>0</v>
      </c>
      <c r="T648" s="134">
        <f t="shared" si="130"/>
        <v>0</v>
      </c>
      <c r="U648" s="134">
        <f t="shared" si="130"/>
        <v>0</v>
      </c>
      <c r="V648" s="134">
        <f t="shared" si="130"/>
        <v>0</v>
      </c>
      <c r="W648" s="134">
        <f t="shared" si="130"/>
        <v>0</v>
      </c>
      <c r="X648" s="134">
        <f t="shared" si="130"/>
        <v>0</v>
      </c>
      <c r="Z648" s="134">
        <f t="shared" ref="Z648:AJ648" si="131">IF($Z$11=$A606,B648,0)</f>
        <v>0</v>
      </c>
      <c r="AA648" s="134">
        <f t="shared" si="131"/>
        <v>0</v>
      </c>
      <c r="AB648" s="134">
        <f t="shared" si="131"/>
        <v>0</v>
      </c>
      <c r="AC648" s="134">
        <f t="shared" si="131"/>
        <v>0</v>
      </c>
      <c r="AD648" s="134">
        <f t="shared" si="131"/>
        <v>0</v>
      </c>
      <c r="AE648" s="134">
        <f t="shared" si="131"/>
        <v>0</v>
      </c>
      <c r="AF648" s="134">
        <f t="shared" si="131"/>
        <v>0</v>
      </c>
      <c r="AG648" s="134">
        <f t="shared" si="131"/>
        <v>0</v>
      </c>
      <c r="AH648" s="134">
        <f t="shared" si="131"/>
        <v>0</v>
      </c>
      <c r="AI648" s="134">
        <f t="shared" si="131"/>
        <v>0</v>
      </c>
      <c r="AJ648" s="134">
        <f t="shared" si="131"/>
        <v>0</v>
      </c>
      <c r="AL648" s="134">
        <f t="shared" ref="AL648:AV648" si="132">IF($AL$11=$A606,B648,0)</f>
        <v>0</v>
      </c>
      <c r="AM648" s="134">
        <f t="shared" si="132"/>
        <v>0</v>
      </c>
      <c r="AN648" s="134">
        <f t="shared" si="132"/>
        <v>0</v>
      </c>
      <c r="AO648" s="134">
        <f t="shared" si="132"/>
        <v>0</v>
      </c>
      <c r="AP648" s="134">
        <f t="shared" si="132"/>
        <v>0</v>
      </c>
      <c r="AQ648" s="134">
        <f t="shared" si="132"/>
        <v>0</v>
      </c>
      <c r="AR648" s="134">
        <f t="shared" si="132"/>
        <v>0</v>
      </c>
      <c r="AS648" s="134">
        <f t="shared" si="132"/>
        <v>0</v>
      </c>
      <c r="AT648" s="134">
        <f t="shared" si="132"/>
        <v>0</v>
      </c>
      <c r="AU648" s="134">
        <f t="shared" si="132"/>
        <v>0</v>
      </c>
      <c r="AV648" s="134">
        <f t="shared" si="132"/>
        <v>0</v>
      </c>
      <c r="AX648" s="134">
        <f t="shared" ref="AX648:BH648" si="133">IF($AX$11=$A606,B648,0)</f>
        <v>0</v>
      </c>
      <c r="AY648" s="134">
        <f t="shared" si="133"/>
        <v>0</v>
      </c>
      <c r="AZ648" s="134">
        <f t="shared" si="133"/>
        <v>0</v>
      </c>
      <c r="BA648" s="134">
        <f t="shared" si="133"/>
        <v>0</v>
      </c>
      <c r="BB648" s="134">
        <f t="shared" si="133"/>
        <v>0</v>
      </c>
      <c r="BC648" s="134">
        <f t="shared" si="133"/>
        <v>0</v>
      </c>
      <c r="BD648" s="134">
        <f t="shared" si="133"/>
        <v>0</v>
      </c>
      <c r="BE648" s="134">
        <f t="shared" si="133"/>
        <v>0</v>
      </c>
      <c r="BF648" s="134">
        <f t="shared" si="133"/>
        <v>0</v>
      </c>
      <c r="BG648" s="134">
        <f t="shared" si="133"/>
        <v>0</v>
      </c>
      <c r="BH648" s="134">
        <f t="shared" si="133"/>
        <v>0</v>
      </c>
    </row>
    <row r="649" spans="1:60" ht="12.75" hidden="1" customHeight="1" outlineLevel="1" x14ac:dyDescent="0.2">
      <c r="A649" s="9"/>
      <c r="B649" s="42"/>
      <c r="C649" s="42"/>
      <c r="D649" s="41">
        <f>ROUNDDOWN(D648*$D$7,2)</f>
        <v>0</v>
      </c>
      <c r="E649" s="42"/>
      <c r="F649" s="42"/>
      <c r="G649" s="42"/>
      <c r="H649" s="42"/>
      <c r="I649" s="42"/>
      <c r="J649" s="42"/>
      <c r="K649" s="42"/>
      <c r="L649" s="42"/>
      <c r="N649" s="135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Z649" s="135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L649" s="135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X649" s="135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</row>
    <row r="650" spans="1:60" ht="12.75" hidden="1" customHeight="1" outlineLevel="1" collapsed="1" x14ac:dyDescent="0.2">
      <c r="A650" s="7"/>
      <c r="B650" s="41">
        <f>B648</f>
        <v>0</v>
      </c>
      <c r="C650" s="41">
        <f>C648</f>
        <v>0</v>
      </c>
      <c r="D650" s="41">
        <f>D648+D649</f>
        <v>0</v>
      </c>
      <c r="E650" s="41"/>
      <c r="F650" s="41">
        <f t="shared" ref="F650:L650" si="134">F648</f>
        <v>0</v>
      </c>
      <c r="G650" s="41">
        <f t="shared" si="134"/>
        <v>0</v>
      </c>
      <c r="H650" s="41">
        <f t="shared" si="134"/>
        <v>0</v>
      </c>
      <c r="I650" s="41">
        <f t="shared" si="134"/>
        <v>0</v>
      </c>
      <c r="J650" s="41">
        <f t="shared" si="134"/>
        <v>0</v>
      </c>
      <c r="K650" s="41">
        <f t="shared" si="134"/>
        <v>0</v>
      </c>
      <c r="L650" s="41">
        <f t="shared" si="134"/>
        <v>0</v>
      </c>
      <c r="N650" s="150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Z650" s="150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L650" s="150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X650" s="150"/>
      <c r="AY650" s="151"/>
      <c r="AZ650" s="151"/>
      <c r="BA650" s="151"/>
      <c r="BB650" s="151"/>
      <c r="BC650" s="151"/>
      <c r="BD650" s="151"/>
      <c r="BE650" s="151"/>
      <c r="BF650" s="151"/>
      <c r="BG650" s="151"/>
      <c r="BH650" s="151"/>
    </row>
    <row r="651" spans="1:60" ht="12.75" hidden="1" customHeight="1" outlineLevel="2" x14ac:dyDescent="0.2">
      <c r="A651" s="7"/>
      <c r="B651" s="8"/>
      <c r="C651" s="35"/>
      <c r="D651" s="35"/>
      <c r="E651" s="35"/>
      <c r="F651" s="35"/>
      <c r="G651" s="35"/>
      <c r="H651" s="35"/>
      <c r="I651" s="35"/>
      <c r="J651" s="35"/>
      <c r="K651" s="35"/>
      <c r="L651" s="33"/>
      <c r="N651" s="135"/>
      <c r="O651" s="140"/>
      <c r="P651" s="140"/>
      <c r="Q651" s="140"/>
      <c r="R651" s="139"/>
      <c r="S651" s="139"/>
      <c r="T651" s="139"/>
      <c r="U651" s="139"/>
      <c r="V651" s="139"/>
      <c r="W651" s="139"/>
      <c r="X651" s="139"/>
      <c r="Z651" s="135"/>
      <c r="AA651" s="140"/>
      <c r="AB651" s="140"/>
      <c r="AC651" s="140"/>
      <c r="AD651" s="139"/>
      <c r="AE651" s="139"/>
      <c r="AF651" s="139"/>
      <c r="AG651" s="139"/>
      <c r="AH651" s="139"/>
      <c r="AI651" s="139"/>
      <c r="AJ651" s="139"/>
      <c r="AL651" s="135"/>
      <c r="AM651" s="140"/>
      <c r="AN651" s="140"/>
      <c r="AO651" s="140"/>
      <c r="AP651" s="139"/>
      <c r="AQ651" s="139"/>
      <c r="AR651" s="139"/>
      <c r="AS651" s="139"/>
      <c r="AT651" s="139"/>
      <c r="AU651" s="139"/>
      <c r="AV651" s="139"/>
      <c r="AX651" s="135"/>
      <c r="AY651" s="140"/>
      <c r="AZ651" s="140"/>
      <c r="BA651" s="140"/>
      <c r="BB651" s="139"/>
      <c r="BC651" s="139"/>
      <c r="BD651" s="139"/>
      <c r="BE651" s="139"/>
      <c r="BF651" s="139"/>
      <c r="BG651" s="139"/>
      <c r="BH651" s="139"/>
    </row>
    <row r="652" spans="1:60" ht="12.75" hidden="1" customHeight="1" outlineLevel="2" x14ac:dyDescent="0.2">
      <c r="A652" s="103" t="str">
        <f>A602</f>
        <v>BN: ______________________</v>
      </c>
      <c r="B652" s="104"/>
      <c r="C652" s="104"/>
      <c r="D652" s="105"/>
      <c r="E652" s="105"/>
      <c r="F652" s="105"/>
      <c r="G652" s="105"/>
      <c r="H652" s="105"/>
      <c r="I652" s="105"/>
      <c r="J652" s="105"/>
      <c r="K652" s="105"/>
      <c r="L652" s="106"/>
      <c r="N652" s="135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Z652" s="135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L652" s="135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X652" s="135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</row>
    <row r="653" spans="1:60" ht="12.75" hidden="1" customHeight="1" outlineLevel="2" x14ac:dyDescent="0.2">
      <c r="A653" s="7"/>
      <c r="B653" s="8"/>
      <c r="C653" s="36"/>
      <c r="D653" s="36"/>
      <c r="E653" s="36"/>
      <c r="F653" s="36"/>
      <c r="G653" s="36"/>
      <c r="H653" s="36"/>
      <c r="I653" s="36"/>
      <c r="J653" s="36"/>
      <c r="K653" s="36"/>
      <c r="L653" s="8"/>
      <c r="N653" s="135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Z653" s="135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L653" s="135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X653" s="135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</row>
    <row r="654" spans="1:60" ht="12.75" hidden="1" customHeight="1" outlineLevel="2" x14ac:dyDescent="0.2">
      <c r="A654" s="9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N654" s="135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Z654" s="135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L654" s="135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X654" s="135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</row>
    <row r="655" spans="1:60" ht="12.75" hidden="1" customHeight="1" outlineLevel="1" x14ac:dyDescent="0.2">
      <c r="A655" s="253" t="str">
        <f>A605</f>
        <v>Jahr</v>
      </c>
      <c r="B655" s="254"/>
      <c r="D655" s="21"/>
      <c r="E655" s="21"/>
      <c r="F655" s="21"/>
      <c r="G655" s="21"/>
      <c r="H655" s="21"/>
      <c r="I655" s="21"/>
      <c r="J655" s="8"/>
      <c r="K655" s="8"/>
      <c r="L655" s="10" t="str">
        <f>L605</f>
        <v xml:space="preserve"> Blatt</v>
      </c>
      <c r="N655" s="135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Z655" s="135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L655" s="135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X655" s="135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</row>
    <row r="656" spans="1:60" ht="12.75" hidden="1" customHeight="1" outlineLevel="1" collapsed="1" x14ac:dyDescent="0.2">
      <c r="A656" s="251">
        <f>'Anlage 4'!A656</f>
        <v>0</v>
      </c>
      <c r="B656" s="252"/>
      <c r="L656" s="31">
        <f>'Anlage 4'!T656</f>
        <v>14</v>
      </c>
      <c r="N656" s="135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Z656" s="135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L656" s="135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X656" s="135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</row>
    <row r="657" spans="1:60" ht="12.75" hidden="1" customHeight="1" outlineLevel="2" x14ac:dyDescent="0.2">
      <c r="A657" s="3"/>
      <c r="C657" s="8"/>
      <c r="D657" s="8"/>
      <c r="E657" s="8"/>
      <c r="F657" s="8"/>
      <c r="G657" s="8"/>
      <c r="H657" s="8"/>
      <c r="I657" s="8"/>
      <c r="J657" s="8"/>
      <c r="K657" s="8"/>
      <c r="L657" s="8"/>
      <c r="N657" s="135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Z657" s="135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L657" s="135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X657" s="135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</row>
    <row r="658" spans="1:60" ht="12.75" hidden="1" customHeight="1" outlineLevel="2" x14ac:dyDescent="0.2">
      <c r="A658" s="3"/>
      <c r="C658" s="8"/>
      <c r="D658" s="8"/>
      <c r="E658" s="8"/>
      <c r="F658" s="8"/>
      <c r="G658" s="8"/>
      <c r="H658" s="8"/>
      <c r="I658" s="8"/>
      <c r="J658" s="8"/>
      <c r="K658" s="8"/>
      <c r="L658" s="8"/>
      <c r="N658" s="135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Z658" s="135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L658" s="135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X658" s="135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</row>
    <row r="659" spans="1:60" ht="12.75" hidden="1" customHeight="1" outlineLevel="2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N659" s="135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Z659" s="135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L659" s="135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X659" s="135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</row>
    <row r="660" spans="1:60" ht="12.75" hidden="1" customHeight="1" outlineLevel="2" x14ac:dyDescent="0.2">
      <c r="A660" s="13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N660" s="135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Z660" s="135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L660" s="135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X660" s="135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</row>
    <row r="661" spans="1:60" ht="12.75" hidden="1" customHeight="1" outlineLevel="2" x14ac:dyDescent="0.2">
      <c r="A661" s="245" t="str">
        <f>A611</f>
        <v>FuE-Kategorie</v>
      </c>
      <c r="B661" s="49" t="str">
        <f>B611</f>
        <v>Personal</v>
      </c>
      <c r="C661" s="239" t="str">
        <f>C611</f>
        <v xml:space="preserve">Ausgabengruppe </v>
      </c>
      <c r="D661" s="239"/>
      <c r="E661" s="239"/>
      <c r="F661" s="239"/>
      <c r="G661" s="239"/>
      <c r="H661" s="239"/>
      <c r="I661" s="239"/>
      <c r="J661" s="239"/>
      <c r="K661" s="239"/>
      <c r="L661" s="239"/>
      <c r="N661" s="135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Z661" s="135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L661" s="135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X661" s="135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</row>
    <row r="662" spans="1:60" ht="12.75" hidden="1" customHeight="1" outlineLevel="2" x14ac:dyDescent="0.2">
      <c r="A662" s="246"/>
      <c r="B662" s="15" t="str">
        <f t="shared" ref="B662:L662" si="135">B612</f>
        <v/>
      </c>
      <c r="C662" s="15" t="str">
        <f t="shared" si="135"/>
        <v/>
      </c>
      <c r="D662" s="15" t="str">
        <f t="shared" si="135"/>
        <v/>
      </c>
      <c r="E662" s="15" t="str">
        <f t="shared" si="135"/>
        <v/>
      </c>
      <c r="F662" s="15" t="str">
        <f t="shared" si="135"/>
        <v/>
      </c>
      <c r="G662" s="15" t="str">
        <f t="shared" si="135"/>
        <v/>
      </c>
      <c r="H662" s="15" t="str">
        <f t="shared" si="135"/>
        <v/>
      </c>
      <c r="I662" s="15" t="str">
        <f t="shared" si="135"/>
        <v/>
      </c>
      <c r="J662" s="15" t="str">
        <f t="shared" si="135"/>
        <v/>
      </c>
      <c r="K662" s="15" t="str">
        <f t="shared" si="135"/>
        <v/>
      </c>
      <c r="L662" s="15" t="str">
        <f t="shared" si="135"/>
        <v/>
      </c>
      <c r="N662" s="135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Z662" s="135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L662" s="135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X662" s="135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</row>
    <row r="663" spans="1:60" ht="12.75" hidden="1" customHeight="1" outlineLevel="2" x14ac:dyDescent="0.2">
      <c r="A663" s="246"/>
      <c r="B663" s="26" t="str">
        <f t="shared" ref="B663:L663" si="136">B613</f>
        <v>Stunden</v>
      </c>
      <c r="C663" s="26" t="str">
        <f t="shared" si="136"/>
        <v/>
      </c>
      <c r="D663" s="26" t="str">
        <f t="shared" si="136"/>
        <v>Personal</v>
      </c>
      <c r="E663" s="26" t="str">
        <f t="shared" si="136"/>
        <v>Gemein-</v>
      </c>
      <c r="F663" s="26" t="str">
        <f t="shared" si="136"/>
        <v/>
      </c>
      <c r="G663" s="26" t="str">
        <f t="shared" si="136"/>
        <v/>
      </c>
      <c r="H663" s="26" t="str">
        <f t="shared" si="136"/>
        <v/>
      </c>
      <c r="I663" s="26" t="str">
        <f t="shared" si="136"/>
        <v/>
      </c>
      <c r="J663" s="26" t="str">
        <f t="shared" si="136"/>
        <v/>
      </c>
      <c r="K663" s="26" t="str">
        <f t="shared" si="136"/>
        <v/>
      </c>
      <c r="L663" s="26" t="str">
        <f t="shared" si="136"/>
        <v>externe</v>
      </c>
      <c r="N663" s="135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Z663" s="135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L663" s="135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X663" s="135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</row>
    <row r="664" spans="1:60" ht="12.75" hidden="1" customHeight="1" outlineLevel="2" x14ac:dyDescent="0.2">
      <c r="A664" s="246"/>
      <c r="B664" s="26" t="str">
        <f t="shared" ref="B664:L664" si="137">B614</f>
        <v>Gesamt</v>
      </c>
      <c r="C664" s="26" t="str">
        <f t="shared" si="137"/>
        <v/>
      </c>
      <c r="D664" s="26" t="str">
        <f t="shared" si="137"/>
        <v>Sp. 5x6</v>
      </c>
      <c r="E664" s="26" t="str">
        <f t="shared" si="137"/>
        <v>kosten</v>
      </c>
      <c r="F664" s="26" t="str">
        <f t="shared" si="137"/>
        <v/>
      </c>
      <c r="G664" s="26" t="str">
        <f t="shared" si="137"/>
        <v/>
      </c>
      <c r="H664" s="26" t="str">
        <f t="shared" si="137"/>
        <v/>
      </c>
      <c r="I664" s="26" t="str">
        <f t="shared" si="137"/>
        <v/>
      </c>
      <c r="J664" s="26" t="str">
        <f t="shared" si="137"/>
        <v/>
      </c>
      <c r="K664" s="26" t="str">
        <f t="shared" si="137"/>
        <v/>
      </c>
      <c r="L664" s="26" t="str">
        <f t="shared" si="137"/>
        <v>Studien-</v>
      </c>
      <c r="N664" s="135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Z664" s="135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L664" s="135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X664" s="135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</row>
    <row r="665" spans="1:60" ht="12.75" hidden="1" customHeight="1" outlineLevel="2" x14ac:dyDescent="0.2">
      <c r="A665" s="246"/>
      <c r="B665" s="26" t="str">
        <f t="shared" ref="B665:L665" si="138">B615</f>
        <v/>
      </c>
      <c r="C665" s="26" t="str">
        <f t="shared" si="138"/>
        <v/>
      </c>
      <c r="D665" s="26" t="str">
        <f t="shared" si="138"/>
        <v/>
      </c>
      <c r="E665" s="26" t="str">
        <f t="shared" si="138"/>
        <v/>
      </c>
      <c r="F665" s="26" t="str">
        <f t="shared" si="138"/>
        <v/>
      </c>
      <c r="G665" s="26" t="str">
        <f t="shared" si="138"/>
        <v/>
      </c>
      <c r="H665" s="26" t="str">
        <f t="shared" si="138"/>
        <v/>
      </c>
      <c r="I665" s="26" t="str">
        <f t="shared" si="138"/>
        <v/>
      </c>
      <c r="J665" s="26" t="str">
        <f t="shared" si="138"/>
        <v/>
      </c>
      <c r="K665" s="26" t="str">
        <f t="shared" si="138"/>
        <v/>
      </c>
      <c r="L665" s="26" t="str">
        <f t="shared" si="138"/>
        <v>kosten</v>
      </c>
      <c r="N665" s="135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Z665" s="135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L665" s="135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X665" s="135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</row>
    <row r="666" spans="1:60" ht="12.75" hidden="1" customHeight="1" outlineLevel="2" x14ac:dyDescent="0.2">
      <c r="A666" s="246"/>
      <c r="B666" s="26" t="str">
        <f t="shared" ref="B666:L666" si="139">B616</f>
        <v/>
      </c>
      <c r="C666" s="26" t="str">
        <f t="shared" si="139"/>
        <v/>
      </c>
      <c r="D666" s="26" t="str">
        <f t="shared" si="139"/>
        <v/>
      </c>
      <c r="E666" s="26" t="str">
        <f t="shared" si="139"/>
        <v/>
      </c>
      <c r="F666" s="26" t="str">
        <f t="shared" si="139"/>
        <v/>
      </c>
      <c r="G666" s="26" t="str">
        <f t="shared" si="139"/>
        <v/>
      </c>
      <c r="H666" s="26" t="str">
        <f t="shared" si="139"/>
        <v/>
      </c>
      <c r="I666" s="26" t="str">
        <f t="shared" si="139"/>
        <v/>
      </c>
      <c r="J666" s="26" t="str">
        <f t="shared" si="139"/>
        <v/>
      </c>
      <c r="K666" s="26" t="str">
        <f t="shared" si="139"/>
        <v/>
      </c>
      <c r="L666" s="26" t="str">
        <f t="shared" si="139"/>
        <v>(lt. Spalte 3)</v>
      </c>
      <c r="N666" s="135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Z666" s="135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L666" s="135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X666" s="135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</row>
    <row r="667" spans="1:60" ht="12.75" hidden="1" customHeight="1" outlineLevel="2" x14ac:dyDescent="0.2">
      <c r="A667" s="246"/>
      <c r="B667" s="26" t="str">
        <f t="shared" ref="B667:L667" si="140">B617</f>
        <v/>
      </c>
      <c r="C667" s="26" t="str">
        <f t="shared" si="140"/>
        <v/>
      </c>
      <c r="D667" s="26" t="str">
        <f t="shared" si="140"/>
        <v/>
      </c>
      <c r="E667" s="26" t="str">
        <f t="shared" si="140"/>
        <v/>
      </c>
      <c r="F667" s="26" t="str">
        <f t="shared" si="140"/>
        <v/>
      </c>
      <c r="G667" s="26" t="str">
        <f t="shared" si="140"/>
        <v/>
      </c>
      <c r="H667" s="26" t="str">
        <f t="shared" si="140"/>
        <v/>
      </c>
      <c r="I667" s="26" t="str">
        <f t="shared" si="140"/>
        <v/>
      </c>
      <c r="J667" s="26" t="str">
        <f t="shared" si="140"/>
        <v/>
      </c>
      <c r="K667" s="26" t="str">
        <f t="shared" si="140"/>
        <v/>
      </c>
      <c r="L667" s="26" t="str">
        <f t="shared" si="140"/>
        <v/>
      </c>
      <c r="N667" s="135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Z667" s="135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L667" s="135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X667" s="135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</row>
    <row r="668" spans="1:60" ht="12.75" hidden="1" customHeight="1" outlineLevel="2" x14ac:dyDescent="0.2">
      <c r="A668" s="247"/>
      <c r="B668" s="27" t="str">
        <f>B618</f>
        <v/>
      </c>
      <c r="C668" s="27" t="str">
        <f t="shared" ref="C668:L668" si="141">C618</f>
        <v>€</v>
      </c>
      <c r="D668" s="27" t="str">
        <f t="shared" si="141"/>
        <v>€</v>
      </c>
      <c r="E668" s="27" t="str">
        <f t="shared" si="141"/>
        <v>€</v>
      </c>
      <c r="F668" s="27" t="str">
        <f t="shared" si="141"/>
        <v>€</v>
      </c>
      <c r="G668" s="27" t="str">
        <f t="shared" si="141"/>
        <v>€</v>
      </c>
      <c r="H668" s="27" t="str">
        <f t="shared" si="141"/>
        <v>€</v>
      </c>
      <c r="I668" s="27" t="str">
        <f t="shared" si="141"/>
        <v>€</v>
      </c>
      <c r="J668" s="27" t="str">
        <f t="shared" si="141"/>
        <v>€</v>
      </c>
      <c r="K668" s="27" t="str">
        <f t="shared" si="141"/>
        <v>€</v>
      </c>
      <c r="L668" s="27" t="str">
        <f t="shared" si="141"/>
        <v>€</v>
      </c>
      <c r="N668" s="135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Z668" s="135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L668" s="135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X668" s="135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</row>
    <row r="669" spans="1:60" ht="12.75" hidden="1" customHeight="1" outlineLevel="2" collapsed="1" x14ac:dyDescent="0.2">
      <c r="A669" s="18" t="str">
        <f>A619</f>
        <v/>
      </c>
      <c r="B669" s="18">
        <f t="shared" ref="B669:L669" si="142">B619</f>
        <v>5</v>
      </c>
      <c r="C669" s="18" t="str">
        <f t="shared" si="142"/>
        <v/>
      </c>
      <c r="D669" s="18">
        <f t="shared" si="142"/>
        <v>7</v>
      </c>
      <c r="E669" s="18" t="str">
        <f t="shared" si="142"/>
        <v/>
      </c>
      <c r="F669" s="18" t="str">
        <f t="shared" si="142"/>
        <v/>
      </c>
      <c r="G669" s="18" t="str">
        <f t="shared" si="142"/>
        <v/>
      </c>
      <c r="H669" s="18" t="str">
        <f t="shared" si="142"/>
        <v/>
      </c>
      <c r="I669" s="18" t="str">
        <f t="shared" si="142"/>
        <v/>
      </c>
      <c r="J669" s="18" t="str">
        <f t="shared" si="142"/>
        <v/>
      </c>
      <c r="K669" s="18" t="str">
        <f t="shared" si="142"/>
        <v/>
      </c>
      <c r="L669" s="18">
        <f t="shared" si="142"/>
        <v>8</v>
      </c>
      <c r="N669" s="135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Z669" s="135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L669" s="135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X669" s="135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</row>
    <row r="670" spans="1:60" ht="12.75" hidden="1" customHeight="1" outlineLevel="3" x14ac:dyDescent="0.2">
      <c r="A670" s="78" t="str">
        <f>'Anlage 4'!D670</f>
        <v>O</v>
      </c>
      <c r="B670" s="38">
        <f>IF($A670=$D$5,'Anlage 4'!H670,0)</f>
        <v>0</v>
      </c>
      <c r="C670" s="38">
        <f>IF($A670=$D$5,'Anlage 4'!K670,0)</f>
        <v>0</v>
      </c>
      <c r="D670" s="38">
        <f>IF($A670=$D$5,'Anlage 4'!L670,0)</f>
        <v>0</v>
      </c>
      <c r="E670" s="38">
        <f>IF($A670=$D$5,'Anlage 4'!M670,0)</f>
        <v>0</v>
      </c>
      <c r="F670" s="38">
        <f>IF($A670=$D$5,'Anlage 4'!N670,0)</f>
        <v>0</v>
      </c>
      <c r="G670" s="38">
        <f>IF($A670=$D$5,'Anlage 4'!O670,0)</f>
        <v>0</v>
      </c>
      <c r="H670" s="38">
        <f>IF($A670=$D$5,'Anlage 4'!P670,0)</f>
        <v>0</v>
      </c>
      <c r="I670" s="38">
        <f>IF($A670=$D$5,'Anlage 4'!Q670,0)</f>
        <v>0</v>
      </c>
      <c r="J670" s="38">
        <f>IF($A670=$D$5,'Anlage 4'!R670,0)</f>
        <v>0</v>
      </c>
      <c r="K670" s="38">
        <f>IF($A670=$D$5,'Anlage 4'!S670,0)</f>
        <v>0</v>
      </c>
      <c r="L670" s="38">
        <f>IF($A670=$D$5,'Anlage 4'!T670,0)</f>
        <v>0</v>
      </c>
      <c r="N670" s="135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Z670" s="135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L670" s="135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X670" s="135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</row>
    <row r="671" spans="1:60" ht="12.75" hidden="1" customHeight="1" outlineLevel="3" x14ac:dyDescent="0.2">
      <c r="A671" s="79" t="str">
        <f>'Anlage 4'!D671</f>
        <v>O</v>
      </c>
      <c r="B671" s="38" t="str">
        <f>IF($A671=$D$5,IF('Anlage 4'!E671="Übertrag",'Anlage 4'!E671,'Anlage 4'!H671),0)</f>
        <v>Übertrag</v>
      </c>
      <c r="C671" s="38">
        <f>IF($A671=$D$5,IF($B671="Übertrag",0,'Anlage 4'!K671),0)</f>
        <v>0</v>
      </c>
      <c r="D671" s="38">
        <f>IF($A671=$D$5,IF($B671="Übertrag",0,'Anlage 4'!L671),0)</f>
        <v>0</v>
      </c>
      <c r="E671" s="38">
        <f>IF($A671=$D$5,IF($B671="Übertrag",0,'Anlage 4'!M671),0)</f>
        <v>0</v>
      </c>
      <c r="F671" s="38">
        <f>IF($A671=$D$5,IF($B671="Übertrag",0,'Anlage 4'!N671),0)</f>
        <v>0</v>
      </c>
      <c r="G671" s="38">
        <f>IF($A671=$D$5,IF($B671="Übertrag",0,'Anlage 4'!O671),0)</f>
        <v>0</v>
      </c>
      <c r="H671" s="38">
        <f>IF($A671=$D$5,IF($B671="Übertrag",0,'Anlage 4'!P671),0)</f>
        <v>0</v>
      </c>
      <c r="I671" s="38">
        <f>IF($A671=$D$5,IF($B671="Übertrag",0,'Anlage 4'!Q671),0)</f>
        <v>0</v>
      </c>
      <c r="J671" s="38">
        <f>IF($A671=$D$5,IF($B671="Übertrag",0,'Anlage 4'!R671),0)</f>
        <v>0</v>
      </c>
      <c r="K671" s="38">
        <f>IF($A671=$D$5,IF($B671="Übertrag",0,'Anlage 4'!S671),0)</f>
        <v>0</v>
      </c>
      <c r="L671" s="38">
        <f>IF($A671=$D$5,IF($B671="Übertrag",0,'Anlage 4'!T671),0)</f>
        <v>0</v>
      </c>
      <c r="N671" s="135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Z671" s="135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L671" s="135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X671" s="135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</row>
    <row r="672" spans="1:60" ht="12.75" hidden="1" customHeight="1" outlineLevel="3" x14ac:dyDescent="0.2">
      <c r="A672" s="79" t="str">
        <f>'Anlage 4'!D672</f>
        <v>O</v>
      </c>
      <c r="B672" s="38">
        <f>IF($A672=$D$5,'Anlage 4'!H672,0)</f>
        <v>0</v>
      </c>
      <c r="C672" s="38">
        <f>IF($A672=$D$5,'Anlage 4'!K672,0)</f>
        <v>0</v>
      </c>
      <c r="D672" s="38">
        <f>IF($A672=$D$5,'Anlage 4'!L672,0)</f>
        <v>0</v>
      </c>
      <c r="E672" s="38">
        <f>IF($A672=$D$5,'Anlage 4'!M672,0)</f>
        <v>0</v>
      </c>
      <c r="F672" s="38">
        <f>IF($A672=$D$5,'Anlage 4'!N672,0)</f>
        <v>0</v>
      </c>
      <c r="G672" s="38">
        <f>IF($A672=$D$5,'Anlage 4'!O672,0)</f>
        <v>0</v>
      </c>
      <c r="H672" s="38">
        <f>IF($A672=$D$5,'Anlage 4'!P672,0)</f>
        <v>0</v>
      </c>
      <c r="I672" s="38">
        <f>IF($A672=$D$5,'Anlage 4'!Q672,0)</f>
        <v>0</v>
      </c>
      <c r="J672" s="38">
        <f>IF($A672=$D$5,'Anlage 4'!R672,0)</f>
        <v>0</v>
      </c>
      <c r="K672" s="38">
        <f>IF($A672=$D$5,'Anlage 4'!S672,0)</f>
        <v>0</v>
      </c>
      <c r="L672" s="38">
        <f>IF($A672=$D$5,'Anlage 4'!T672,0)</f>
        <v>0</v>
      </c>
      <c r="N672" s="135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Z672" s="135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L672" s="135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X672" s="135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</row>
    <row r="673" spans="1:60" ht="12.75" hidden="1" customHeight="1" outlineLevel="3" x14ac:dyDescent="0.2">
      <c r="A673" s="79" t="str">
        <f>'Anlage 4'!D673</f>
        <v>O</v>
      </c>
      <c r="B673" s="38">
        <f>IF($A673=$D$5,'Anlage 4'!H673,0)</f>
        <v>0</v>
      </c>
      <c r="C673" s="38">
        <f>IF($A673=$D$5,'Anlage 4'!K673,0)</f>
        <v>0</v>
      </c>
      <c r="D673" s="38">
        <f>IF($A673=$D$5,'Anlage 4'!L673,0)</f>
        <v>0</v>
      </c>
      <c r="E673" s="38">
        <f>IF($A673=$D$5,'Anlage 4'!M673,0)</f>
        <v>0</v>
      </c>
      <c r="F673" s="38">
        <f>IF($A673=$D$5,'Anlage 4'!N673,0)</f>
        <v>0</v>
      </c>
      <c r="G673" s="38">
        <f>IF($A673=$D$5,'Anlage 4'!O673,0)</f>
        <v>0</v>
      </c>
      <c r="H673" s="38">
        <f>IF($A673=$D$5,'Anlage 4'!P673,0)</f>
        <v>0</v>
      </c>
      <c r="I673" s="38">
        <f>IF($A673=$D$5,'Anlage 4'!Q673,0)</f>
        <v>0</v>
      </c>
      <c r="J673" s="38">
        <f>IF($A673=$D$5,'Anlage 4'!R673,0)</f>
        <v>0</v>
      </c>
      <c r="K673" s="38">
        <f>IF($A673=$D$5,'Anlage 4'!S673,0)</f>
        <v>0</v>
      </c>
      <c r="L673" s="38">
        <f>IF($A673=$D$5,'Anlage 4'!T673,0)</f>
        <v>0</v>
      </c>
      <c r="N673" s="135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Z673" s="135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L673" s="135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X673" s="135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</row>
    <row r="674" spans="1:60" ht="12.75" hidden="1" customHeight="1" outlineLevel="3" x14ac:dyDescent="0.2">
      <c r="A674" s="79" t="str">
        <f>'Anlage 4'!D674</f>
        <v>O</v>
      </c>
      <c r="B674" s="38">
        <f>IF($A674=$D$5,'Anlage 4'!H674,0)</f>
        <v>0</v>
      </c>
      <c r="C674" s="38">
        <f>IF($A674=$D$5,'Anlage 4'!K674,0)</f>
        <v>0</v>
      </c>
      <c r="D674" s="38">
        <f>IF($A674=$D$5,'Anlage 4'!L674,0)</f>
        <v>0</v>
      </c>
      <c r="E674" s="38">
        <f>IF($A674=$D$5,'Anlage 4'!M674,0)</f>
        <v>0</v>
      </c>
      <c r="F674" s="38">
        <f>IF($A674=$D$5,'Anlage 4'!N674,0)</f>
        <v>0</v>
      </c>
      <c r="G674" s="38">
        <f>IF($A674=$D$5,'Anlage 4'!O674,0)</f>
        <v>0</v>
      </c>
      <c r="H674" s="38">
        <f>IF($A674=$D$5,'Anlage 4'!P674,0)</f>
        <v>0</v>
      </c>
      <c r="I674" s="38">
        <f>IF($A674=$D$5,'Anlage 4'!Q674,0)</f>
        <v>0</v>
      </c>
      <c r="J674" s="38">
        <f>IF($A674=$D$5,'Anlage 4'!R674,0)</f>
        <v>0</v>
      </c>
      <c r="K674" s="38">
        <f>IF($A674=$D$5,'Anlage 4'!S674,0)</f>
        <v>0</v>
      </c>
      <c r="L674" s="38">
        <f>IF($A674=$D$5,'Anlage 4'!T674,0)</f>
        <v>0</v>
      </c>
      <c r="N674" s="135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Z674" s="135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L674" s="135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X674" s="135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</row>
    <row r="675" spans="1:60" ht="12.75" hidden="1" customHeight="1" outlineLevel="3" x14ac:dyDescent="0.2">
      <c r="A675" s="79" t="str">
        <f>'Anlage 4'!D675</f>
        <v>O</v>
      </c>
      <c r="B675" s="38">
        <f>IF($A675=$D$5,'Anlage 4'!H675,0)</f>
        <v>0</v>
      </c>
      <c r="C675" s="38">
        <f>IF($A675=$D$5,'Anlage 4'!K675,0)</f>
        <v>0</v>
      </c>
      <c r="D675" s="38">
        <f>IF($A675=$D$5,'Anlage 4'!L675,0)</f>
        <v>0</v>
      </c>
      <c r="E675" s="38">
        <f>IF($A675=$D$5,'Anlage 4'!M675,0)</f>
        <v>0</v>
      </c>
      <c r="F675" s="38">
        <f>IF($A675=$D$5,'Anlage 4'!N675,0)</f>
        <v>0</v>
      </c>
      <c r="G675" s="38">
        <f>IF($A675=$D$5,'Anlage 4'!O675,0)</f>
        <v>0</v>
      </c>
      <c r="H675" s="38">
        <f>IF($A675=$D$5,'Anlage 4'!P675,0)</f>
        <v>0</v>
      </c>
      <c r="I675" s="38">
        <f>IF($A675=$D$5,'Anlage 4'!Q675,0)</f>
        <v>0</v>
      </c>
      <c r="J675" s="38">
        <f>IF($A675=$D$5,'Anlage 4'!R675,0)</f>
        <v>0</v>
      </c>
      <c r="K675" s="38">
        <f>IF($A675=$D$5,'Anlage 4'!S675,0)</f>
        <v>0</v>
      </c>
      <c r="L675" s="38">
        <f>IF($A675=$D$5,'Anlage 4'!T675,0)</f>
        <v>0</v>
      </c>
      <c r="N675" s="135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Z675" s="135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L675" s="135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X675" s="135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</row>
    <row r="676" spans="1:60" ht="12.75" hidden="1" customHeight="1" outlineLevel="3" x14ac:dyDescent="0.2">
      <c r="A676" s="79" t="str">
        <f>'Anlage 4'!D676</f>
        <v>O</v>
      </c>
      <c r="B676" s="38">
        <f>IF($A676=$D$5,'Anlage 4'!H676,0)</f>
        <v>0</v>
      </c>
      <c r="C676" s="38">
        <f>IF($A676=$D$5,'Anlage 4'!K676,0)</f>
        <v>0</v>
      </c>
      <c r="D676" s="38">
        <f>IF($A676=$D$5,'Anlage 4'!L676,0)</f>
        <v>0</v>
      </c>
      <c r="E676" s="38">
        <f>IF($A676=$D$5,'Anlage 4'!M676,0)</f>
        <v>0</v>
      </c>
      <c r="F676" s="38">
        <f>IF($A676=$D$5,'Anlage 4'!N676,0)</f>
        <v>0</v>
      </c>
      <c r="G676" s="38">
        <f>IF($A676=$D$5,'Anlage 4'!O676,0)</f>
        <v>0</v>
      </c>
      <c r="H676" s="38">
        <f>IF($A676=$D$5,'Anlage 4'!P676,0)</f>
        <v>0</v>
      </c>
      <c r="I676" s="38">
        <f>IF($A676=$D$5,'Anlage 4'!Q676,0)</f>
        <v>0</v>
      </c>
      <c r="J676" s="38">
        <f>IF($A676=$D$5,'Anlage 4'!R676,0)</f>
        <v>0</v>
      </c>
      <c r="K676" s="38">
        <f>IF($A676=$D$5,'Anlage 4'!S676,0)</f>
        <v>0</v>
      </c>
      <c r="L676" s="38">
        <f>IF($A676=$D$5,'Anlage 4'!T676,0)</f>
        <v>0</v>
      </c>
      <c r="N676" s="135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Z676" s="135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L676" s="135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X676" s="135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</row>
    <row r="677" spans="1:60" ht="12.75" hidden="1" customHeight="1" outlineLevel="3" x14ac:dyDescent="0.2">
      <c r="A677" s="79" t="str">
        <f>'Anlage 4'!D677</f>
        <v>O</v>
      </c>
      <c r="B677" s="38">
        <f>IF($A677=$D$5,'Anlage 4'!H677,0)</f>
        <v>0</v>
      </c>
      <c r="C677" s="38">
        <f>IF($A677=$D$5,'Anlage 4'!K677,0)</f>
        <v>0</v>
      </c>
      <c r="D677" s="38">
        <f>IF($A677=$D$5,'Anlage 4'!L677,0)</f>
        <v>0</v>
      </c>
      <c r="E677" s="38">
        <f>IF($A677=$D$5,'Anlage 4'!M677,0)</f>
        <v>0</v>
      </c>
      <c r="F677" s="38">
        <f>IF($A677=$D$5,'Anlage 4'!N677,0)</f>
        <v>0</v>
      </c>
      <c r="G677" s="38">
        <f>IF($A677=$D$5,'Anlage 4'!O677,0)</f>
        <v>0</v>
      </c>
      <c r="H677" s="38">
        <f>IF($A677=$D$5,'Anlage 4'!P677,0)</f>
        <v>0</v>
      </c>
      <c r="I677" s="38">
        <f>IF($A677=$D$5,'Anlage 4'!Q677,0)</f>
        <v>0</v>
      </c>
      <c r="J677" s="38">
        <f>IF($A677=$D$5,'Anlage 4'!R677,0)</f>
        <v>0</v>
      </c>
      <c r="K677" s="38">
        <f>IF($A677=$D$5,'Anlage 4'!S677,0)</f>
        <v>0</v>
      </c>
      <c r="L677" s="38">
        <f>IF($A677=$D$5,'Anlage 4'!T677,0)</f>
        <v>0</v>
      </c>
      <c r="N677" s="135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Z677" s="135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L677" s="135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X677" s="135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</row>
    <row r="678" spans="1:60" ht="12.75" hidden="1" customHeight="1" outlineLevel="3" x14ac:dyDescent="0.2">
      <c r="A678" s="79" t="str">
        <f>'Anlage 4'!D678</f>
        <v>O</v>
      </c>
      <c r="B678" s="38">
        <f>IF($A678=$D$5,'Anlage 4'!H678,0)</f>
        <v>0</v>
      </c>
      <c r="C678" s="38">
        <f>IF($A678=$D$5,'Anlage 4'!K678,0)</f>
        <v>0</v>
      </c>
      <c r="D678" s="38">
        <f>IF($A678=$D$5,'Anlage 4'!L678,0)</f>
        <v>0</v>
      </c>
      <c r="E678" s="38">
        <f>IF($A678=$D$5,'Anlage 4'!M678,0)</f>
        <v>0</v>
      </c>
      <c r="F678" s="38">
        <f>IF($A678=$D$5,'Anlage 4'!N678,0)</f>
        <v>0</v>
      </c>
      <c r="G678" s="38">
        <f>IF($A678=$D$5,'Anlage 4'!O678,0)</f>
        <v>0</v>
      </c>
      <c r="H678" s="38">
        <f>IF($A678=$D$5,'Anlage 4'!P678,0)</f>
        <v>0</v>
      </c>
      <c r="I678" s="38">
        <f>IF($A678=$D$5,'Anlage 4'!Q678,0)</f>
        <v>0</v>
      </c>
      <c r="J678" s="38">
        <f>IF($A678=$D$5,'Anlage 4'!R678,0)</f>
        <v>0</v>
      </c>
      <c r="K678" s="38">
        <f>IF($A678=$D$5,'Anlage 4'!S678,0)</f>
        <v>0</v>
      </c>
      <c r="L678" s="38">
        <f>IF($A678=$D$5,'Anlage 4'!T678,0)</f>
        <v>0</v>
      </c>
      <c r="N678" s="135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Z678" s="135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L678" s="135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X678" s="135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</row>
    <row r="679" spans="1:60" ht="12.75" hidden="1" customHeight="1" outlineLevel="3" x14ac:dyDescent="0.2">
      <c r="A679" s="79" t="str">
        <f>'Anlage 4'!D679</f>
        <v>O</v>
      </c>
      <c r="B679" s="38">
        <f>IF($A679=$D$5,'Anlage 4'!H679,0)</f>
        <v>0</v>
      </c>
      <c r="C679" s="38">
        <f>IF($A679=$D$5,'Anlage 4'!K679,0)</f>
        <v>0</v>
      </c>
      <c r="D679" s="38">
        <f>IF($A679=$D$5,'Anlage 4'!L679,0)</f>
        <v>0</v>
      </c>
      <c r="E679" s="38">
        <f>IF($A679=$D$5,'Anlage 4'!M679,0)</f>
        <v>0</v>
      </c>
      <c r="F679" s="38">
        <f>IF($A679=$D$5,'Anlage 4'!N679,0)</f>
        <v>0</v>
      </c>
      <c r="G679" s="38">
        <f>IF($A679=$D$5,'Anlage 4'!O679,0)</f>
        <v>0</v>
      </c>
      <c r="H679" s="38">
        <f>IF($A679=$D$5,'Anlage 4'!P679,0)</f>
        <v>0</v>
      </c>
      <c r="I679" s="38">
        <f>IF($A679=$D$5,'Anlage 4'!Q679,0)</f>
        <v>0</v>
      </c>
      <c r="J679" s="38">
        <f>IF($A679=$D$5,'Anlage 4'!R679,0)</f>
        <v>0</v>
      </c>
      <c r="K679" s="38">
        <f>IF($A679=$D$5,'Anlage 4'!S679,0)</f>
        <v>0</v>
      </c>
      <c r="L679" s="38">
        <f>IF($A679=$D$5,'Anlage 4'!T679,0)</f>
        <v>0</v>
      </c>
      <c r="N679" s="135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Z679" s="135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L679" s="135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X679" s="135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</row>
    <row r="680" spans="1:60" ht="12.75" hidden="1" customHeight="1" outlineLevel="3" x14ac:dyDescent="0.2">
      <c r="A680" s="79" t="str">
        <f>'Anlage 4'!D680</f>
        <v>O</v>
      </c>
      <c r="B680" s="38">
        <f>IF($A680=$D$5,'Anlage 4'!H680,0)</f>
        <v>0</v>
      </c>
      <c r="C680" s="38">
        <f>IF($A680=$D$5,'Anlage 4'!K680,0)</f>
        <v>0</v>
      </c>
      <c r="D680" s="38">
        <f>IF($A680=$D$5,'Anlage 4'!L680,0)</f>
        <v>0</v>
      </c>
      <c r="E680" s="38">
        <f>IF($A680=$D$5,'Anlage 4'!M680,0)</f>
        <v>0</v>
      </c>
      <c r="F680" s="38">
        <f>IF($A680=$D$5,'Anlage 4'!N680,0)</f>
        <v>0</v>
      </c>
      <c r="G680" s="38">
        <f>IF($A680=$D$5,'Anlage 4'!O680,0)</f>
        <v>0</v>
      </c>
      <c r="H680" s="38">
        <f>IF($A680=$D$5,'Anlage 4'!P680,0)</f>
        <v>0</v>
      </c>
      <c r="I680" s="38">
        <f>IF($A680=$D$5,'Anlage 4'!Q680,0)</f>
        <v>0</v>
      </c>
      <c r="J680" s="38">
        <f>IF($A680=$D$5,'Anlage 4'!R680,0)</f>
        <v>0</v>
      </c>
      <c r="K680" s="38">
        <f>IF($A680=$D$5,'Anlage 4'!S680,0)</f>
        <v>0</v>
      </c>
      <c r="L680" s="38">
        <f>IF($A680=$D$5,'Anlage 4'!T680,0)</f>
        <v>0</v>
      </c>
      <c r="N680" s="135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Z680" s="135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L680" s="135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X680" s="135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</row>
    <row r="681" spans="1:60" ht="12.75" hidden="1" customHeight="1" outlineLevel="3" x14ac:dyDescent="0.2">
      <c r="A681" s="79" t="str">
        <f>'Anlage 4'!D681</f>
        <v>O</v>
      </c>
      <c r="B681" s="38">
        <f>IF($A681=$D$5,'Anlage 4'!H681,0)</f>
        <v>0</v>
      </c>
      <c r="C681" s="38">
        <f>IF($A681=$D$5,'Anlage 4'!K681,0)</f>
        <v>0</v>
      </c>
      <c r="D681" s="38">
        <f>IF($A681=$D$5,'Anlage 4'!L681,0)</f>
        <v>0</v>
      </c>
      <c r="E681" s="38">
        <f>IF($A681=$D$5,'Anlage 4'!M681,0)</f>
        <v>0</v>
      </c>
      <c r="F681" s="38">
        <f>IF($A681=$D$5,'Anlage 4'!N681,0)</f>
        <v>0</v>
      </c>
      <c r="G681" s="38">
        <f>IF($A681=$D$5,'Anlage 4'!O681,0)</f>
        <v>0</v>
      </c>
      <c r="H681" s="38">
        <f>IF($A681=$D$5,'Anlage 4'!P681,0)</f>
        <v>0</v>
      </c>
      <c r="I681" s="38">
        <f>IF($A681=$D$5,'Anlage 4'!Q681,0)</f>
        <v>0</v>
      </c>
      <c r="J681" s="38">
        <f>IF($A681=$D$5,'Anlage 4'!R681,0)</f>
        <v>0</v>
      </c>
      <c r="K681" s="38">
        <f>IF($A681=$D$5,'Anlage 4'!S681,0)</f>
        <v>0</v>
      </c>
      <c r="L681" s="38">
        <f>IF($A681=$D$5,'Anlage 4'!T681,0)</f>
        <v>0</v>
      </c>
      <c r="N681" s="135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Z681" s="135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L681" s="135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X681" s="135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</row>
    <row r="682" spans="1:60" ht="12.75" hidden="1" customHeight="1" outlineLevel="3" x14ac:dyDescent="0.2">
      <c r="A682" s="79" t="str">
        <f>'Anlage 4'!D682</f>
        <v>O</v>
      </c>
      <c r="B682" s="38">
        <f>IF($A682=$D$5,'Anlage 4'!H682,0)</f>
        <v>0</v>
      </c>
      <c r="C682" s="38">
        <f>IF($A682=$D$5,'Anlage 4'!K682,0)</f>
        <v>0</v>
      </c>
      <c r="D682" s="38">
        <f>IF($A682=$D$5,'Anlage 4'!L682,0)</f>
        <v>0</v>
      </c>
      <c r="E682" s="38">
        <f>IF($A682=$D$5,'Anlage 4'!M682,0)</f>
        <v>0</v>
      </c>
      <c r="F682" s="38">
        <f>IF($A682=$D$5,'Anlage 4'!N682,0)</f>
        <v>0</v>
      </c>
      <c r="G682" s="38">
        <f>IF($A682=$D$5,'Anlage 4'!O682,0)</f>
        <v>0</v>
      </c>
      <c r="H682" s="38">
        <f>IF($A682=$D$5,'Anlage 4'!P682,0)</f>
        <v>0</v>
      </c>
      <c r="I682" s="38">
        <f>IF($A682=$D$5,'Anlage 4'!Q682,0)</f>
        <v>0</v>
      </c>
      <c r="J682" s="38">
        <f>IF($A682=$D$5,'Anlage 4'!R682,0)</f>
        <v>0</v>
      </c>
      <c r="K682" s="38">
        <f>IF($A682=$D$5,'Anlage 4'!S682,0)</f>
        <v>0</v>
      </c>
      <c r="L682" s="38">
        <f>IF($A682=$D$5,'Anlage 4'!T682,0)</f>
        <v>0</v>
      </c>
      <c r="N682" s="135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Z682" s="135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L682" s="135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X682" s="135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</row>
    <row r="683" spans="1:60" ht="12.75" hidden="1" customHeight="1" outlineLevel="3" x14ac:dyDescent="0.2">
      <c r="A683" s="79" t="str">
        <f>'Anlage 4'!D683</f>
        <v>O</v>
      </c>
      <c r="B683" s="38">
        <f>IF($A683=$D$5,'Anlage 4'!H683,0)</f>
        <v>0</v>
      </c>
      <c r="C683" s="38">
        <f>IF($A683=$D$5,'Anlage 4'!K683,0)</f>
        <v>0</v>
      </c>
      <c r="D683" s="38">
        <f>IF($A683=$D$5,'Anlage 4'!L683,0)</f>
        <v>0</v>
      </c>
      <c r="E683" s="38">
        <f>IF($A683=$D$5,'Anlage 4'!M683,0)</f>
        <v>0</v>
      </c>
      <c r="F683" s="38">
        <f>IF($A683=$D$5,'Anlage 4'!N683,0)</f>
        <v>0</v>
      </c>
      <c r="G683" s="38">
        <f>IF($A683=$D$5,'Anlage 4'!O683,0)</f>
        <v>0</v>
      </c>
      <c r="H683" s="38">
        <f>IF($A683=$D$5,'Anlage 4'!P683,0)</f>
        <v>0</v>
      </c>
      <c r="I683" s="38">
        <f>IF($A683=$D$5,'Anlage 4'!Q683,0)</f>
        <v>0</v>
      </c>
      <c r="J683" s="38">
        <f>IF($A683=$D$5,'Anlage 4'!R683,0)</f>
        <v>0</v>
      </c>
      <c r="K683" s="38">
        <f>IF($A683=$D$5,'Anlage 4'!S683,0)</f>
        <v>0</v>
      </c>
      <c r="L683" s="38">
        <f>IF($A683=$D$5,'Anlage 4'!T683,0)</f>
        <v>0</v>
      </c>
      <c r="N683" s="135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Z683" s="135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L683" s="135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X683" s="135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</row>
    <row r="684" spans="1:60" ht="12.75" hidden="1" customHeight="1" outlineLevel="3" x14ac:dyDescent="0.2">
      <c r="A684" s="79" t="str">
        <f>'Anlage 4'!D684</f>
        <v>O</v>
      </c>
      <c r="B684" s="38">
        <f>IF($A684=$D$5,'Anlage 4'!H684,0)</f>
        <v>0</v>
      </c>
      <c r="C684" s="38">
        <f>IF($A684=$D$5,'Anlage 4'!K684,0)</f>
        <v>0</v>
      </c>
      <c r="D684" s="38">
        <f>IF($A684=$D$5,'Anlage 4'!L684,0)</f>
        <v>0</v>
      </c>
      <c r="E684" s="38">
        <f>IF($A684=$D$5,'Anlage 4'!M684,0)</f>
        <v>0</v>
      </c>
      <c r="F684" s="38">
        <f>IF($A684=$D$5,'Anlage 4'!N684,0)</f>
        <v>0</v>
      </c>
      <c r="G684" s="38">
        <f>IF($A684=$D$5,'Anlage 4'!O684,0)</f>
        <v>0</v>
      </c>
      <c r="H684" s="38">
        <f>IF($A684=$D$5,'Anlage 4'!P684,0)</f>
        <v>0</v>
      </c>
      <c r="I684" s="38">
        <f>IF($A684=$D$5,'Anlage 4'!Q684,0)</f>
        <v>0</v>
      </c>
      <c r="J684" s="38">
        <f>IF($A684=$D$5,'Anlage 4'!R684,0)</f>
        <v>0</v>
      </c>
      <c r="K684" s="38">
        <f>IF($A684=$D$5,'Anlage 4'!S684,0)</f>
        <v>0</v>
      </c>
      <c r="L684" s="38">
        <f>IF($A684=$D$5,'Anlage 4'!T684,0)</f>
        <v>0</v>
      </c>
      <c r="N684" s="135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Z684" s="135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L684" s="135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X684" s="135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</row>
    <row r="685" spans="1:60" ht="12.75" hidden="1" customHeight="1" outlineLevel="3" x14ac:dyDescent="0.2">
      <c r="A685" s="79" t="str">
        <f>'Anlage 4'!D685</f>
        <v>O</v>
      </c>
      <c r="B685" s="38">
        <f>IF($A685=$D$5,'Anlage 4'!H685,0)</f>
        <v>0</v>
      </c>
      <c r="C685" s="38">
        <f>IF($A685=$D$5,'Anlage 4'!K685,0)</f>
        <v>0</v>
      </c>
      <c r="D685" s="38">
        <f>IF($A685=$D$5,'Anlage 4'!L685,0)</f>
        <v>0</v>
      </c>
      <c r="E685" s="38">
        <f>IF($A685=$D$5,'Anlage 4'!M685,0)</f>
        <v>0</v>
      </c>
      <c r="F685" s="38">
        <f>IF($A685=$D$5,'Anlage 4'!N685,0)</f>
        <v>0</v>
      </c>
      <c r="G685" s="38">
        <f>IF($A685=$D$5,'Anlage 4'!O685,0)</f>
        <v>0</v>
      </c>
      <c r="H685" s="38">
        <f>IF($A685=$D$5,'Anlage 4'!P685,0)</f>
        <v>0</v>
      </c>
      <c r="I685" s="38">
        <f>IF($A685=$D$5,'Anlage 4'!Q685,0)</f>
        <v>0</v>
      </c>
      <c r="J685" s="38">
        <f>IF($A685=$D$5,'Anlage 4'!R685,0)</f>
        <v>0</v>
      </c>
      <c r="K685" s="38">
        <f>IF($A685=$D$5,'Anlage 4'!S685,0)</f>
        <v>0</v>
      </c>
      <c r="L685" s="38">
        <f>IF($A685=$D$5,'Anlage 4'!T685,0)</f>
        <v>0</v>
      </c>
      <c r="N685" s="135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Z685" s="135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L685" s="135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X685" s="135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</row>
    <row r="686" spans="1:60" ht="12.75" hidden="1" customHeight="1" outlineLevel="3" x14ac:dyDescent="0.2">
      <c r="A686" s="79" t="str">
        <f>'Anlage 4'!D686</f>
        <v>O</v>
      </c>
      <c r="B686" s="38">
        <f>IF($A686=$D$5,'Anlage 4'!H686,0)</f>
        <v>0</v>
      </c>
      <c r="C686" s="38">
        <f>IF($A686=$D$5,'Anlage 4'!K686,0)</f>
        <v>0</v>
      </c>
      <c r="D686" s="38">
        <f>IF($A686=$D$5,'Anlage 4'!L686,0)</f>
        <v>0</v>
      </c>
      <c r="E686" s="38">
        <f>IF($A686=$D$5,'Anlage 4'!M686,0)</f>
        <v>0</v>
      </c>
      <c r="F686" s="38">
        <f>IF($A686=$D$5,'Anlage 4'!N686,0)</f>
        <v>0</v>
      </c>
      <c r="G686" s="38">
        <f>IF($A686=$D$5,'Anlage 4'!O686,0)</f>
        <v>0</v>
      </c>
      <c r="H686" s="38">
        <f>IF($A686=$D$5,'Anlage 4'!P686,0)</f>
        <v>0</v>
      </c>
      <c r="I686" s="38">
        <f>IF($A686=$D$5,'Anlage 4'!Q686,0)</f>
        <v>0</v>
      </c>
      <c r="J686" s="38">
        <f>IF($A686=$D$5,'Anlage 4'!R686,0)</f>
        <v>0</v>
      </c>
      <c r="K686" s="38">
        <f>IF($A686=$D$5,'Anlage 4'!S686,0)</f>
        <v>0</v>
      </c>
      <c r="L686" s="38">
        <f>IF($A686=$D$5,'Anlage 4'!T686,0)</f>
        <v>0</v>
      </c>
      <c r="N686" s="135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Z686" s="135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L686" s="135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X686" s="135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</row>
    <row r="687" spans="1:60" ht="12.75" hidden="1" customHeight="1" outlineLevel="3" x14ac:dyDescent="0.2">
      <c r="A687" s="79" t="str">
        <f>'Anlage 4'!D687</f>
        <v>O</v>
      </c>
      <c r="B687" s="38">
        <f>IF($A687=$D$5,'Anlage 4'!H687,0)</f>
        <v>0</v>
      </c>
      <c r="C687" s="38">
        <f>IF($A687=$D$5,'Anlage 4'!K687,0)</f>
        <v>0</v>
      </c>
      <c r="D687" s="38">
        <f>IF($A687=$D$5,'Anlage 4'!L687,0)</f>
        <v>0</v>
      </c>
      <c r="E687" s="38">
        <f>IF($A687=$D$5,'Anlage 4'!M687,0)</f>
        <v>0</v>
      </c>
      <c r="F687" s="38">
        <f>IF($A687=$D$5,'Anlage 4'!N687,0)</f>
        <v>0</v>
      </c>
      <c r="G687" s="38">
        <f>IF($A687=$D$5,'Anlage 4'!O687,0)</f>
        <v>0</v>
      </c>
      <c r="H687" s="38">
        <f>IF($A687=$D$5,'Anlage 4'!P687,0)</f>
        <v>0</v>
      </c>
      <c r="I687" s="38">
        <f>IF($A687=$D$5,'Anlage 4'!Q687,0)</f>
        <v>0</v>
      </c>
      <c r="J687" s="38">
        <f>IF($A687=$D$5,'Anlage 4'!R687,0)</f>
        <v>0</v>
      </c>
      <c r="K687" s="38">
        <f>IF($A687=$D$5,'Anlage 4'!S687,0)</f>
        <v>0</v>
      </c>
      <c r="L687" s="38">
        <f>IF($A687=$D$5,'Anlage 4'!T687,0)</f>
        <v>0</v>
      </c>
      <c r="N687" s="135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Z687" s="135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L687" s="135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X687" s="135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</row>
    <row r="688" spans="1:60" ht="12.75" hidden="1" customHeight="1" outlineLevel="3" x14ac:dyDescent="0.2">
      <c r="A688" s="79" t="str">
        <f>'Anlage 4'!D688</f>
        <v>O</v>
      </c>
      <c r="B688" s="38">
        <f>IF($A688=$D$5,'Anlage 4'!H688,0)</f>
        <v>0</v>
      </c>
      <c r="C688" s="38">
        <f>IF($A688=$D$5,'Anlage 4'!K688,0)</f>
        <v>0</v>
      </c>
      <c r="D688" s="38">
        <f>IF($A688=$D$5,'Anlage 4'!L688,0)</f>
        <v>0</v>
      </c>
      <c r="E688" s="38">
        <f>IF($A688=$D$5,'Anlage 4'!M688,0)</f>
        <v>0</v>
      </c>
      <c r="F688" s="38">
        <f>IF($A688=$D$5,'Anlage 4'!N688,0)</f>
        <v>0</v>
      </c>
      <c r="G688" s="38">
        <f>IF($A688=$D$5,'Anlage 4'!O688,0)</f>
        <v>0</v>
      </c>
      <c r="H688" s="38">
        <f>IF($A688=$D$5,'Anlage 4'!P688,0)</f>
        <v>0</v>
      </c>
      <c r="I688" s="38">
        <f>IF($A688=$D$5,'Anlage 4'!Q688,0)</f>
        <v>0</v>
      </c>
      <c r="J688" s="38">
        <f>IF($A688=$D$5,'Anlage 4'!R688,0)</f>
        <v>0</v>
      </c>
      <c r="K688" s="38">
        <f>IF($A688=$D$5,'Anlage 4'!S688,0)</f>
        <v>0</v>
      </c>
      <c r="L688" s="38">
        <f>IF($A688=$D$5,'Anlage 4'!T688,0)</f>
        <v>0</v>
      </c>
      <c r="N688" s="135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Z688" s="135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L688" s="135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X688" s="135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</row>
    <row r="689" spans="1:60" ht="12.75" hidden="1" customHeight="1" outlineLevel="3" x14ac:dyDescent="0.2">
      <c r="A689" s="79" t="str">
        <f>'Anlage 4'!D689</f>
        <v>O</v>
      </c>
      <c r="B689" s="38">
        <f>IF($A689=$D$5,'Anlage 4'!H689,0)</f>
        <v>0</v>
      </c>
      <c r="C689" s="38">
        <f>IF($A689=$D$5,'Anlage 4'!K689,0)</f>
        <v>0</v>
      </c>
      <c r="D689" s="38">
        <f>IF($A689=$D$5,'Anlage 4'!L689,0)</f>
        <v>0</v>
      </c>
      <c r="E689" s="38">
        <f>IF($A689=$D$5,'Anlage 4'!M689,0)</f>
        <v>0</v>
      </c>
      <c r="F689" s="38">
        <f>IF($A689=$D$5,'Anlage 4'!N689,0)</f>
        <v>0</v>
      </c>
      <c r="G689" s="38">
        <f>IF($A689=$D$5,'Anlage 4'!O689,0)</f>
        <v>0</v>
      </c>
      <c r="H689" s="38">
        <f>IF($A689=$D$5,'Anlage 4'!P689,0)</f>
        <v>0</v>
      </c>
      <c r="I689" s="38">
        <f>IF($A689=$D$5,'Anlage 4'!Q689,0)</f>
        <v>0</v>
      </c>
      <c r="J689" s="38">
        <f>IF($A689=$D$5,'Anlage 4'!R689,0)</f>
        <v>0</v>
      </c>
      <c r="K689" s="38">
        <f>IF($A689=$D$5,'Anlage 4'!S689,0)</f>
        <v>0</v>
      </c>
      <c r="L689" s="38">
        <f>IF($A689=$D$5,'Anlage 4'!T689,0)</f>
        <v>0</v>
      </c>
      <c r="N689" s="135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Z689" s="135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L689" s="135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X689" s="135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</row>
    <row r="690" spans="1:60" ht="12.75" hidden="1" customHeight="1" outlineLevel="3" x14ac:dyDescent="0.2">
      <c r="A690" s="79" t="str">
        <f>'Anlage 4'!D690</f>
        <v>O</v>
      </c>
      <c r="B690" s="38">
        <f>IF($A690=$D$5,'Anlage 4'!H690,0)</f>
        <v>0</v>
      </c>
      <c r="C690" s="38">
        <f>IF($A690=$D$5,'Anlage 4'!K690,0)</f>
        <v>0</v>
      </c>
      <c r="D690" s="38">
        <f>IF($A690=$D$5,'Anlage 4'!L690,0)</f>
        <v>0</v>
      </c>
      <c r="E690" s="38">
        <f>IF($A690=$D$5,'Anlage 4'!M690,0)</f>
        <v>0</v>
      </c>
      <c r="F690" s="38">
        <f>IF($A690=$D$5,'Anlage 4'!N690,0)</f>
        <v>0</v>
      </c>
      <c r="G690" s="38">
        <f>IF($A690=$D$5,'Anlage 4'!O690,0)</f>
        <v>0</v>
      </c>
      <c r="H690" s="38">
        <f>IF($A690=$D$5,'Anlage 4'!P690,0)</f>
        <v>0</v>
      </c>
      <c r="I690" s="38">
        <f>IF($A690=$D$5,'Anlage 4'!Q690,0)</f>
        <v>0</v>
      </c>
      <c r="J690" s="38">
        <f>IF($A690=$D$5,'Anlage 4'!R690,0)</f>
        <v>0</v>
      </c>
      <c r="K690" s="38">
        <f>IF($A690=$D$5,'Anlage 4'!S690,0)</f>
        <v>0</v>
      </c>
      <c r="L690" s="38">
        <f>IF($A690=$D$5,'Anlage 4'!T690,0)</f>
        <v>0</v>
      </c>
      <c r="N690" s="135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Z690" s="135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L690" s="135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X690" s="135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</row>
    <row r="691" spans="1:60" ht="12.75" hidden="1" customHeight="1" outlineLevel="3" x14ac:dyDescent="0.2">
      <c r="A691" s="79" t="str">
        <f>'Anlage 4'!D691</f>
        <v>O</v>
      </c>
      <c r="B691" s="38">
        <f>IF($A691=$D$5,'Anlage 4'!H691,0)</f>
        <v>0</v>
      </c>
      <c r="C691" s="38">
        <f>IF($A691=$D$5,'Anlage 4'!K691,0)</f>
        <v>0</v>
      </c>
      <c r="D691" s="38">
        <f>IF($A691=$D$5,'Anlage 4'!L691,0)</f>
        <v>0</v>
      </c>
      <c r="E691" s="38">
        <f>IF($A691=$D$5,'Anlage 4'!M691,0)</f>
        <v>0</v>
      </c>
      <c r="F691" s="38">
        <f>IF($A691=$D$5,'Anlage 4'!N691,0)</f>
        <v>0</v>
      </c>
      <c r="G691" s="38">
        <f>IF($A691=$D$5,'Anlage 4'!O691,0)</f>
        <v>0</v>
      </c>
      <c r="H691" s="38">
        <f>IF($A691=$D$5,'Anlage 4'!P691,0)</f>
        <v>0</v>
      </c>
      <c r="I691" s="38">
        <f>IF($A691=$D$5,'Anlage 4'!Q691,0)</f>
        <v>0</v>
      </c>
      <c r="J691" s="38">
        <f>IF($A691=$D$5,'Anlage 4'!R691,0)</f>
        <v>0</v>
      </c>
      <c r="K691" s="38">
        <f>IF($A691=$D$5,'Anlage 4'!S691,0)</f>
        <v>0</v>
      </c>
      <c r="L691" s="38">
        <f>IF($A691=$D$5,'Anlage 4'!T691,0)</f>
        <v>0</v>
      </c>
      <c r="N691" s="135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Z691" s="135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L691" s="135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X691" s="135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</row>
    <row r="692" spans="1:60" ht="12.75" hidden="1" customHeight="1" outlineLevel="3" x14ac:dyDescent="0.2">
      <c r="A692" s="79" t="str">
        <f>'Anlage 4'!D692</f>
        <v>O</v>
      </c>
      <c r="B692" s="38">
        <f>IF($A692=$D$5,'Anlage 4'!H692,0)</f>
        <v>0</v>
      </c>
      <c r="C692" s="38">
        <f>IF($A692=$D$5,'Anlage 4'!K692,0)</f>
        <v>0</v>
      </c>
      <c r="D692" s="38">
        <f>IF($A692=$D$5,'Anlage 4'!L692,0)</f>
        <v>0</v>
      </c>
      <c r="E692" s="38">
        <f>IF($A692=$D$5,'Anlage 4'!M692,0)</f>
        <v>0</v>
      </c>
      <c r="F692" s="38">
        <f>IF($A692=$D$5,'Anlage 4'!N692,0)</f>
        <v>0</v>
      </c>
      <c r="G692" s="38">
        <f>IF($A692=$D$5,'Anlage 4'!O692,0)</f>
        <v>0</v>
      </c>
      <c r="H692" s="38">
        <f>IF($A692=$D$5,'Anlage 4'!P692,0)</f>
        <v>0</v>
      </c>
      <c r="I692" s="38">
        <f>IF($A692=$D$5,'Anlage 4'!Q692,0)</f>
        <v>0</v>
      </c>
      <c r="J692" s="38">
        <f>IF($A692=$D$5,'Anlage 4'!R692,0)</f>
        <v>0</v>
      </c>
      <c r="K692" s="38">
        <f>IF($A692=$D$5,'Anlage 4'!S692,0)</f>
        <v>0</v>
      </c>
      <c r="L692" s="38">
        <f>IF($A692=$D$5,'Anlage 4'!T692,0)</f>
        <v>0</v>
      </c>
      <c r="N692" s="135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Z692" s="135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L692" s="135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X692" s="135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</row>
    <row r="693" spans="1:60" ht="12.75" hidden="1" customHeight="1" outlineLevel="3" x14ac:dyDescent="0.2">
      <c r="A693" s="79" t="str">
        <f>'Anlage 4'!D693</f>
        <v>O</v>
      </c>
      <c r="B693" s="38">
        <f>IF($A693=$D$5,'Anlage 4'!H693,0)</f>
        <v>0</v>
      </c>
      <c r="C693" s="38">
        <f>IF($A693=$D$5,'Anlage 4'!K693,0)</f>
        <v>0</v>
      </c>
      <c r="D693" s="38">
        <f>IF($A693=$D$5,'Anlage 4'!L693,0)</f>
        <v>0</v>
      </c>
      <c r="E693" s="38">
        <f>IF($A693=$D$5,'Anlage 4'!M693,0)</f>
        <v>0</v>
      </c>
      <c r="F693" s="38">
        <f>IF($A693=$D$5,'Anlage 4'!N693,0)</f>
        <v>0</v>
      </c>
      <c r="G693" s="38">
        <f>IF($A693=$D$5,'Anlage 4'!O693,0)</f>
        <v>0</v>
      </c>
      <c r="H693" s="38">
        <f>IF($A693=$D$5,'Anlage 4'!P693,0)</f>
        <v>0</v>
      </c>
      <c r="I693" s="38">
        <f>IF($A693=$D$5,'Anlage 4'!Q693,0)</f>
        <v>0</v>
      </c>
      <c r="J693" s="38">
        <f>IF($A693=$D$5,'Anlage 4'!R693,0)</f>
        <v>0</v>
      </c>
      <c r="K693" s="38">
        <f>IF($A693=$D$5,'Anlage 4'!S693,0)</f>
        <v>0</v>
      </c>
      <c r="L693" s="38">
        <f>IF($A693=$D$5,'Anlage 4'!T693,0)</f>
        <v>0</v>
      </c>
      <c r="N693" s="135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Z693" s="135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L693" s="135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X693" s="135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</row>
    <row r="694" spans="1:60" ht="12.75" hidden="1" customHeight="1" outlineLevel="3" x14ac:dyDescent="0.2">
      <c r="A694" s="79" t="str">
        <f>'Anlage 4'!D694</f>
        <v>O</v>
      </c>
      <c r="B694" s="38">
        <f>IF($A694=$D$5,'Anlage 4'!H694,0)</f>
        <v>0</v>
      </c>
      <c r="C694" s="38">
        <f>IF($A694=$D$5,'Anlage 4'!K694,0)</f>
        <v>0</v>
      </c>
      <c r="D694" s="38">
        <f>IF($A694=$D$5,'Anlage 4'!L694,0)</f>
        <v>0</v>
      </c>
      <c r="E694" s="38">
        <f>IF($A694=$D$5,'Anlage 4'!M694,0)</f>
        <v>0</v>
      </c>
      <c r="F694" s="38">
        <f>IF($A694=$D$5,'Anlage 4'!N694,0)</f>
        <v>0</v>
      </c>
      <c r="G694" s="38">
        <f>IF($A694=$D$5,'Anlage 4'!O694,0)</f>
        <v>0</v>
      </c>
      <c r="H694" s="38">
        <f>IF($A694=$D$5,'Anlage 4'!P694,0)</f>
        <v>0</v>
      </c>
      <c r="I694" s="38">
        <f>IF($A694=$D$5,'Anlage 4'!Q694,0)</f>
        <v>0</v>
      </c>
      <c r="J694" s="38">
        <f>IF($A694=$D$5,'Anlage 4'!R694,0)</f>
        <v>0</v>
      </c>
      <c r="K694" s="38">
        <f>IF($A694=$D$5,'Anlage 4'!S694,0)</f>
        <v>0</v>
      </c>
      <c r="L694" s="38">
        <f>IF($A694=$D$5,'Anlage 4'!T694,0)</f>
        <v>0</v>
      </c>
      <c r="N694" s="135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Z694" s="135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L694" s="135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X694" s="135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</row>
    <row r="695" spans="1:60" ht="12.75" hidden="1" customHeight="1" outlineLevel="3" x14ac:dyDescent="0.2">
      <c r="A695" s="79" t="str">
        <f>'Anlage 4'!D695</f>
        <v>O</v>
      </c>
      <c r="B695" s="38">
        <f>IF($A695=$D$5,'Anlage 4'!H695,0)</f>
        <v>0</v>
      </c>
      <c r="C695" s="38">
        <f>IF($A695=$D$5,'Anlage 4'!K695,0)</f>
        <v>0</v>
      </c>
      <c r="D695" s="38">
        <f>IF($A695=$D$5,'Anlage 4'!L695,0)</f>
        <v>0</v>
      </c>
      <c r="E695" s="38">
        <f>IF($A695=$D$5,'Anlage 4'!M695,0)</f>
        <v>0</v>
      </c>
      <c r="F695" s="38">
        <f>IF($A695=$D$5,'Anlage 4'!N695,0)</f>
        <v>0</v>
      </c>
      <c r="G695" s="38">
        <f>IF($A695=$D$5,'Anlage 4'!O695,0)</f>
        <v>0</v>
      </c>
      <c r="H695" s="38">
        <f>IF($A695=$D$5,'Anlage 4'!P695,0)</f>
        <v>0</v>
      </c>
      <c r="I695" s="38">
        <f>IF($A695=$D$5,'Anlage 4'!Q695,0)</f>
        <v>0</v>
      </c>
      <c r="J695" s="38">
        <f>IF($A695=$D$5,'Anlage 4'!R695,0)</f>
        <v>0</v>
      </c>
      <c r="K695" s="38">
        <f>IF($A695=$D$5,'Anlage 4'!S695,0)</f>
        <v>0</v>
      </c>
      <c r="L695" s="38">
        <f>IF($A695=$D$5,'Anlage 4'!T695,0)</f>
        <v>0</v>
      </c>
      <c r="N695" s="135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Z695" s="135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L695" s="135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X695" s="135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</row>
    <row r="696" spans="1:60" ht="12.75" hidden="1" customHeight="1" outlineLevel="3" x14ac:dyDescent="0.2">
      <c r="A696" s="79" t="str">
        <f>'Anlage 4'!D696</f>
        <v>O</v>
      </c>
      <c r="B696" s="38">
        <f>IF($A696=$D$5,'Anlage 4'!H696,0)</f>
        <v>0</v>
      </c>
      <c r="C696" s="38">
        <f>IF($A696=$D$5,'Anlage 4'!K696,0)</f>
        <v>0</v>
      </c>
      <c r="D696" s="38">
        <f>IF($A696=$D$5,'Anlage 4'!L696,0)</f>
        <v>0</v>
      </c>
      <c r="E696" s="38">
        <f>IF($A696=$D$5,'Anlage 4'!M696,0)</f>
        <v>0</v>
      </c>
      <c r="F696" s="38">
        <f>IF($A696=$D$5,'Anlage 4'!N696,0)</f>
        <v>0</v>
      </c>
      <c r="G696" s="38">
        <f>IF($A696=$D$5,'Anlage 4'!O696,0)</f>
        <v>0</v>
      </c>
      <c r="H696" s="38">
        <f>IF($A696=$D$5,'Anlage 4'!P696,0)</f>
        <v>0</v>
      </c>
      <c r="I696" s="38">
        <f>IF($A696=$D$5,'Anlage 4'!Q696,0)</f>
        <v>0</v>
      </c>
      <c r="J696" s="38">
        <f>IF($A696=$D$5,'Anlage 4'!R696,0)</f>
        <v>0</v>
      </c>
      <c r="K696" s="38">
        <f>IF($A696=$D$5,'Anlage 4'!S696,0)</f>
        <v>0</v>
      </c>
      <c r="L696" s="38">
        <f>IF($A696=$D$5,'Anlage 4'!T696,0)</f>
        <v>0</v>
      </c>
      <c r="N696" s="135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Z696" s="135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L696" s="135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X696" s="135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</row>
    <row r="697" spans="1:60" ht="12.75" hidden="1" customHeight="1" outlineLevel="3" x14ac:dyDescent="0.2">
      <c r="A697" s="80" t="str">
        <f>'Anlage 4'!D697</f>
        <v>O</v>
      </c>
      <c r="B697" s="38">
        <f>IF($A697=$D$5,'Anlage 4'!H697,0)</f>
        <v>0</v>
      </c>
      <c r="C697" s="38">
        <f>IF($A697=$D$5,'Anlage 4'!K697,0)</f>
        <v>0</v>
      </c>
      <c r="D697" s="38">
        <f>IF($A697=$D$5,'Anlage 4'!L697,0)</f>
        <v>0</v>
      </c>
      <c r="E697" s="38">
        <f>IF($A697=$D$5,'Anlage 4'!M697,0)</f>
        <v>0</v>
      </c>
      <c r="F697" s="38">
        <f>IF($A697=$D$5,'Anlage 4'!N697,0)</f>
        <v>0</v>
      </c>
      <c r="G697" s="38">
        <f>IF($A697=$D$5,'Anlage 4'!O697,0)</f>
        <v>0</v>
      </c>
      <c r="H697" s="38">
        <f>IF($A697=$D$5,'Anlage 4'!P697,0)</f>
        <v>0</v>
      </c>
      <c r="I697" s="38">
        <f>IF($A697=$D$5,'Anlage 4'!Q697,0)</f>
        <v>0</v>
      </c>
      <c r="J697" s="38">
        <f>IF($A697=$D$5,'Anlage 4'!R697,0)</f>
        <v>0</v>
      </c>
      <c r="K697" s="38">
        <f>IF($A697=$D$5,'Anlage 4'!S697,0)</f>
        <v>0</v>
      </c>
      <c r="L697" s="38">
        <f>IF($A697=$D$5,'Anlage 4'!T697,0)</f>
        <v>0</v>
      </c>
      <c r="N697" s="135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Z697" s="135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L697" s="135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X697" s="135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</row>
    <row r="698" spans="1:60" ht="12.75" hidden="1" customHeight="1" outlineLevel="1" x14ac:dyDescent="0.2">
      <c r="A698" s="9"/>
      <c r="B698" s="41">
        <f t="shared" ref="B698:L698" si="143">SUM(B670:B697)</f>
        <v>0</v>
      </c>
      <c r="C698" s="41">
        <f t="shared" si="143"/>
        <v>0</v>
      </c>
      <c r="D698" s="41">
        <f t="shared" si="143"/>
        <v>0</v>
      </c>
      <c r="E698" s="41">
        <f t="shared" si="143"/>
        <v>0</v>
      </c>
      <c r="F698" s="41">
        <f t="shared" si="143"/>
        <v>0</v>
      </c>
      <c r="G698" s="41">
        <f t="shared" si="143"/>
        <v>0</v>
      </c>
      <c r="H698" s="41">
        <f t="shared" si="143"/>
        <v>0</v>
      </c>
      <c r="I698" s="41">
        <f t="shared" si="143"/>
        <v>0</v>
      </c>
      <c r="J698" s="41">
        <f t="shared" si="143"/>
        <v>0</v>
      </c>
      <c r="K698" s="41">
        <f t="shared" si="143"/>
        <v>0</v>
      </c>
      <c r="L698" s="41">
        <f t="shared" si="143"/>
        <v>0</v>
      </c>
      <c r="N698" s="134">
        <f t="shared" ref="N698:X698" si="144">IF($N$11=$A656,B698,0)</f>
        <v>0</v>
      </c>
      <c r="O698" s="134">
        <f t="shared" si="144"/>
        <v>0</v>
      </c>
      <c r="P698" s="134">
        <f t="shared" si="144"/>
        <v>0</v>
      </c>
      <c r="Q698" s="134">
        <f t="shared" si="144"/>
        <v>0</v>
      </c>
      <c r="R698" s="134">
        <f t="shared" si="144"/>
        <v>0</v>
      </c>
      <c r="S698" s="134">
        <f t="shared" si="144"/>
        <v>0</v>
      </c>
      <c r="T698" s="134">
        <f t="shared" si="144"/>
        <v>0</v>
      </c>
      <c r="U698" s="134">
        <f t="shared" si="144"/>
        <v>0</v>
      </c>
      <c r="V698" s="134">
        <f t="shared" si="144"/>
        <v>0</v>
      </c>
      <c r="W698" s="134">
        <f t="shared" si="144"/>
        <v>0</v>
      </c>
      <c r="X698" s="134">
        <f t="shared" si="144"/>
        <v>0</v>
      </c>
      <c r="Z698" s="134">
        <f t="shared" ref="Z698:AJ698" si="145">IF($Z$11=$A656,B698,0)</f>
        <v>0</v>
      </c>
      <c r="AA698" s="134">
        <f t="shared" si="145"/>
        <v>0</v>
      </c>
      <c r="AB698" s="134">
        <f t="shared" si="145"/>
        <v>0</v>
      </c>
      <c r="AC698" s="134">
        <f t="shared" si="145"/>
        <v>0</v>
      </c>
      <c r="AD698" s="134">
        <f t="shared" si="145"/>
        <v>0</v>
      </c>
      <c r="AE698" s="134">
        <f t="shared" si="145"/>
        <v>0</v>
      </c>
      <c r="AF698" s="134">
        <f t="shared" si="145"/>
        <v>0</v>
      </c>
      <c r="AG698" s="134">
        <f t="shared" si="145"/>
        <v>0</v>
      </c>
      <c r="AH698" s="134">
        <f t="shared" si="145"/>
        <v>0</v>
      </c>
      <c r="AI698" s="134">
        <f t="shared" si="145"/>
        <v>0</v>
      </c>
      <c r="AJ698" s="134">
        <f t="shared" si="145"/>
        <v>0</v>
      </c>
      <c r="AL698" s="134">
        <f t="shared" ref="AL698:AV698" si="146">IF($AL$11=$A656,B698,0)</f>
        <v>0</v>
      </c>
      <c r="AM698" s="134">
        <f t="shared" si="146"/>
        <v>0</v>
      </c>
      <c r="AN698" s="134">
        <f t="shared" si="146"/>
        <v>0</v>
      </c>
      <c r="AO698" s="134">
        <f t="shared" si="146"/>
        <v>0</v>
      </c>
      <c r="AP698" s="134">
        <f t="shared" si="146"/>
        <v>0</v>
      </c>
      <c r="AQ698" s="134">
        <f t="shared" si="146"/>
        <v>0</v>
      </c>
      <c r="AR698" s="134">
        <f t="shared" si="146"/>
        <v>0</v>
      </c>
      <c r="AS698" s="134">
        <f t="shared" si="146"/>
        <v>0</v>
      </c>
      <c r="AT698" s="134">
        <f t="shared" si="146"/>
        <v>0</v>
      </c>
      <c r="AU698" s="134">
        <f t="shared" si="146"/>
        <v>0</v>
      </c>
      <c r="AV698" s="134">
        <f t="shared" si="146"/>
        <v>0</v>
      </c>
      <c r="AX698" s="134">
        <f t="shared" ref="AX698:BH698" si="147">IF($AX$11=$A656,B698,0)</f>
        <v>0</v>
      </c>
      <c r="AY698" s="134">
        <f t="shared" si="147"/>
        <v>0</v>
      </c>
      <c r="AZ698" s="134">
        <f t="shared" si="147"/>
        <v>0</v>
      </c>
      <c r="BA698" s="134">
        <f t="shared" si="147"/>
        <v>0</v>
      </c>
      <c r="BB698" s="134">
        <f t="shared" si="147"/>
        <v>0</v>
      </c>
      <c r="BC698" s="134">
        <f t="shared" si="147"/>
        <v>0</v>
      </c>
      <c r="BD698" s="134">
        <f t="shared" si="147"/>
        <v>0</v>
      </c>
      <c r="BE698" s="134">
        <f t="shared" si="147"/>
        <v>0</v>
      </c>
      <c r="BF698" s="134">
        <f t="shared" si="147"/>
        <v>0</v>
      </c>
      <c r="BG698" s="134">
        <f t="shared" si="147"/>
        <v>0</v>
      </c>
      <c r="BH698" s="134">
        <f t="shared" si="147"/>
        <v>0</v>
      </c>
    </row>
    <row r="699" spans="1:60" ht="12.75" hidden="1" customHeight="1" outlineLevel="1" x14ac:dyDescent="0.2">
      <c r="A699" s="9"/>
      <c r="B699" s="42"/>
      <c r="C699" s="42"/>
      <c r="D699" s="41">
        <f>ROUNDDOWN(D698*$D$7,2)</f>
        <v>0</v>
      </c>
      <c r="E699" s="42"/>
      <c r="F699" s="42"/>
      <c r="G699" s="42"/>
      <c r="H699" s="42"/>
      <c r="I699" s="42"/>
      <c r="J699" s="42"/>
      <c r="K699" s="42"/>
      <c r="L699" s="42"/>
      <c r="N699" s="135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Z699" s="135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L699" s="135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X699" s="135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</row>
    <row r="700" spans="1:60" ht="12.75" hidden="1" customHeight="1" outlineLevel="1" collapsed="1" x14ac:dyDescent="0.2">
      <c r="A700" s="7"/>
      <c r="B700" s="41">
        <f>B698</f>
        <v>0</v>
      </c>
      <c r="C700" s="41">
        <f>C698</f>
        <v>0</v>
      </c>
      <c r="D700" s="41">
        <f>D698+D699</f>
        <v>0</v>
      </c>
      <c r="E700" s="41"/>
      <c r="F700" s="41">
        <f t="shared" ref="F700:L700" si="148">F698</f>
        <v>0</v>
      </c>
      <c r="G700" s="41">
        <f t="shared" si="148"/>
        <v>0</v>
      </c>
      <c r="H700" s="41">
        <f t="shared" si="148"/>
        <v>0</v>
      </c>
      <c r="I700" s="41">
        <f t="shared" si="148"/>
        <v>0</v>
      </c>
      <c r="J700" s="41">
        <f t="shared" si="148"/>
        <v>0</v>
      </c>
      <c r="K700" s="41">
        <f t="shared" si="148"/>
        <v>0</v>
      </c>
      <c r="L700" s="41">
        <f t="shared" si="148"/>
        <v>0</v>
      </c>
      <c r="N700" s="150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Z700" s="150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L700" s="150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X700" s="150"/>
      <c r="AY700" s="151"/>
      <c r="AZ700" s="151"/>
      <c r="BA700" s="151"/>
      <c r="BB700" s="151"/>
      <c r="BC700" s="151"/>
      <c r="BD700" s="151"/>
      <c r="BE700" s="151"/>
      <c r="BF700" s="151"/>
      <c r="BG700" s="151"/>
      <c r="BH700" s="151"/>
    </row>
    <row r="701" spans="1:60" ht="12.75" hidden="1" customHeight="1" outlineLevel="2" x14ac:dyDescent="0.2">
      <c r="A701" s="7"/>
      <c r="B701" s="8"/>
      <c r="C701" s="35"/>
      <c r="D701" s="35"/>
      <c r="E701" s="35"/>
      <c r="F701" s="35"/>
      <c r="G701" s="35"/>
      <c r="H701" s="35"/>
      <c r="I701" s="35"/>
      <c r="J701" s="35"/>
      <c r="K701" s="35"/>
      <c r="L701" s="33"/>
      <c r="N701" s="135"/>
      <c r="O701" s="140"/>
      <c r="P701" s="140"/>
      <c r="Q701" s="140"/>
      <c r="R701" s="139"/>
      <c r="S701" s="139"/>
      <c r="T701" s="139"/>
      <c r="U701" s="139"/>
      <c r="V701" s="139"/>
      <c r="W701" s="139"/>
      <c r="X701" s="139"/>
      <c r="Z701" s="135"/>
      <c r="AA701" s="140"/>
      <c r="AB701" s="140"/>
      <c r="AC701" s="140"/>
      <c r="AD701" s="139"/>
      <c r="AE701" s="139"/>
      <c r="AF701" s="139"/>
      <c r="AG701" s="139"/>
      <c r="AH701" s="139"/>
      <c r="AI701" s="139"/>
      <c r="AJ701" s="139"/>
      <c r="AL701" s="135"/>
      <c r="AM701" s="140"/>
      <c r="AN701" s="140"/>
      <c r="AO701" s="140"/>
      <c r="AP701" s="139"/>
      <c r="AQ701" s="139"/>
      <c r="AR701" s="139"/>
      <c r="AS701" s="139"/>
      <c r="AT701" s="139"/>
      <c r="AU701" s="139"/>
      <c r="AV701" s="139"/>
      <c r="AX701" s="135"/>
      <c r="AY701" s="140"/>
      <c r="AZ701" s="140"/>
      <c r="BA701" s="140"/>
      <c r="BB701" s="139"/>
      <c r="BC701" s="139"/>
      <c r="BD701" s="139"/>
      <c r="BE701" s="139"/>
      <c r="BF701" s="139"/>
      <c r="BG701" s="139"/>
      <c r="BH701" s="139"/>
    </row>
    <row r="702" spans="1:60" ht="12.75" hidden="1" customHeight="1" outlineLevel="2" x14ac:dyDescent="0.2">
      <c r="A702" s="103" t="str">
        <f>A652</f>
        <v>BN: ______________________</v>
      </c>
      <c r="B702" s="104"/>
      <c r="C702" s="104"/>
      <c r="D702" s="105"/>
      <c r="E702" s="105"/>
      <c r="F702" s="105"/>
      <c r="G702" s="105"/>
      <c r="H702" s="105"/>
      <c r="I702" s="105"/>
      <c r="J702" s="105"/>
      <c r="K702" s="105"/>
      <c r="L702" s="106"/>
      <c r="N702" s="135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Z702" s="135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L702" s="135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X702" s="135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</row>
    <row r="703" spans="1:60" ht="12.75" hidden="1" customHeight="1" outlineLevel="2" x14ac:dyDescent="0.2">
      <c r="A703" s="7"/>
      <c r="B703" s="8"/>
      <c r="C703" s="36"/>
      <c r="D703" s="36"/>
      <c r="E703" s="36"/>
      <c r="F703" s="36"/>
      <c r="G703" s="36"/>
      <c r="H703" s="36"/>
      <c r="I703" s="36"/>
      <c r="J703" s="36"/>
      <c r="K703" s="36"/>
      <c r="L703" s="8"/>
      <c r="N703" s="135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Z703" s="135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L703" s="135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X703" s="135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</row>
    <row r="704" spans="1:60" ht="12.75" hidden="1" customHeight="1" outlineLevel="2" x14ac:dyDescent="0.2">
      <c r="A704" s="9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N704" s="135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Z704" s="135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L704" s="135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X704" s="135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</row>
    <row r="705" spans="1:60" ht="12.75" hidden="1" customHeight="1" outlineLevel="1" x14ac:dyDescent="0.2">
      <c r="A705" s="253" t="str">
        <f>A655</f>
        <v>Jahr</v>
      </c>
      <c r="B705" s="254"/>
      <c r="D705" s="21"/>
      <c r="E705" s="21"/>
      <c r="F705" s="21"/>
      <c r="G705" s="21"/>
      <c r="H705" s="21"/>
      <c r="I705" s="21"/>
      <c r="J705" s="8"/>
      <c r="K705" s="8"/>
      <c r="L705" s="10" t="str">
        <f>L655</f>
        <v xml:space="preserve"> Blatt</v>
      </c>
      <c r="N705" s="135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Z705" s="135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L705" s="135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X705" s="135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</row>
    <row r="706" spans="1:60" ht="12.75" hidden="1" customHeight="1" outlineLevel="1" collapsed="1" x14ac:dyDescent="0.2">
      <c r="A706" s="251">
        <f>'Anlage 4'!A706</f>
        <v>0</v>
      </c>
      <c r="B706" s="252"/>
      <c r="L706" s="31">
        <f>'Anlage 4'!T706</f>
        <v>15</v>
      </c>
      <c r="N706" s="135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Z706" s="135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L706" s="135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X706" s="135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</row>
    <row r="707" spans="1:60" ht="12.75" hidden="1" customHeight="1" outlineLevel="2" x14ac:dyDescent="0.2">
      <c r="A707" s="3"/>
      <c r="C707" s="8"/>
      <c r="D707" s="8"/>
      <c r="E707" s="8"/>
      <c r="F707" s="8"/>
      <c r="G707" s="8"/>
      <c r="H707" s="8"/>
      <c r="I707" s="8"/>
      <c r="J707" s="8"/>
      <c r="K707" s="8"/>
      <c r="L707" s="8"/>
      <c r="N707" s="135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Z707" s="135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L707" s="135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X707" s="135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</row>
    <row r="708" spans="1:60" ht="12.75" hidden="1" customHeight="1" outlineLevel="2" x14ac:dyDescent="0.2">
      <c r="A708" s="3"/>
      <c r="C708" s="8"/>
      <c r="D708" s="8"/>
      <c r="E708" s="8"/>
      <c r="F708" s="8"/>
      <c r="G708" s="8"/>
      <c r="H708" s="8"/>
      <c r="I708" s="8"/>
      <c r="J708" s="8"/>
      <c r="K708" s="8"/>
      <c r="L708" s="8"/>
      <c r="N708" s="135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Z708" s="135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L708" s="135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X708" s="135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</row>
    <row r="709" spans="1:60" ht="12.75" hidden="1" customHeight="1" outlineLevel="2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N709" s="135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Z709" s="135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L709" s="135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X709" s="135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</row>
    <row r="710" spans="1:60" ht="12.75" hidden="1" customHeight="1" outlineLevel="2" x14ac:dyDescent="0.2">
      <c r="A710" s="13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N710" s="135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Z710" s="135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L710" s="135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X710" s="135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</row>
    <row r="711" spans="1:60" ht="12.75" hidden="1" customHeight="1" outlineLevel="2" x14ac:dyDescent="0.2">
      <c r="A711" s="245" t="str">
        <f>A661</f>
        <v>FuE-Kategorie</v>
      </c>
      <c r="B711" s="49" t="str">
        <f>B661</f>
        <v>Personal</v>
      </c>
      <c r="C711" s="239" t="str">
        <f>C661</f>
        <v xml:space="preserve">Ausgabengruppe </v>
      </c>
      <c r="D711" s="239"/>
      <c r="E711" s="239"/>
      <c r="F711" s="239"/>
      <c r="G711" s="239"/>
      <c r="H711" s="239"/>
      <c r="I711" s="239"/>
      <c r="J711" s="239"/>
      <c r="K711" s="239"/>
      <c r="L711" s="239"/>
      <c r="N711" s="135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Z711" s="135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L711" s="135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X711" s="135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</row>
    <row r="712" spans="1:60" ht="12.75" hidden="1" customHeight="1" outlineLevel="2" x14ac:dyDescent="0.2">
      <c r="A712" s="246"/>
      <c r="B712" s="15" t="str">
        <f t="shared" ref="B712:L712" si="149">B662</f>
        <v/>
      </c>
      <c r="C712" s="15" t="str">
        <f t="shared" si="149"/>
        <v/>
      </c>
      <c r="D712" s="15" t="str">
        <f t="shared" si="149"/>
        <v/>
      </c>
      <c r="E712" s="15" t="str">
        <f t="shared" si="149"/>
        <v/>
      </c>
      <c r="F712" s="15" t="str">
        <f t="shared" si="149"/>
        <v/>
      </c>
      <c r="G712" s="15" t="str">
        <f t="shared" si="149"/>
        <v/>
      </c>
      <c r="H712" s="15" t="str">
        <f t="shared" si="149"/>
        <v/>
      </c>
      <c r="I712" s="15" t="str">
        <f t="shared" si="149"/>
        <v/>
      </c>
      <c r="J712" s="15" t="str">
        <f t="shared" si="149"/>
        <v/>
      </c>
      <c r="K712" s="15" t="str">
        <f t="shared" si="149"/>
        <v/>
      </c>
      <c r="L712" s="15" t="str">
        <f t="shared" si="149"/>
        <v/>
      </c>
      <c r="N712" s="135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Z712" s="135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L712" s="135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X712" s="135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</row>
    <row r="713" spans="1:60" ht="12.75" hidden="1" customHeight="1" outlineLevel="2" x14ac:dyDescent="0.2">
      <c r="A713" s="246"/>
      <c r="B713" s="26" t="str">
        <f t="shared" ref="B713:L713" si="150">B663</f>
        <v>Stunden</v>
      </c>
      <c r="C713" s="26" t="str">
        <f t="shared" si="150"/>
        <v/>
      </c>
      <c r="D713" s="26" t="str">
        <f t="shared" si="150"/>
        <v>Personal</v>
      </c>
      <c r="E713" s="26" t="str">
        <f t="shared" si="150"/>
        <v>Gemein-</v>
      </c>
      <c r="F713" s="26" t="str">
        <f t="shared" si="150"/>
        <v/>
      </c>
      <c r="G713" s="26" t="str">
        <f t="shared" si="150"/>
        <v/>
      </c>
      <c r="H713" s="26" t="str">
        <f t="shared" si="150"/>
        <v/>
      </c>
      <c r="I713" s="26" t="str">
        <f t="shared" si="150"/>
        <v/>
      </c>
      <c r="J713" s="26" t="str">
        <f t="shared" si="150"/>
        <v/>
      </c>
      <c r="K713" s="26" t="str">
        <f t="shared" si="150"/>
        <v/>
      </c>
      <c r="L713" s="26" t="str">
        <f t="shared" si="150"/>
        <v>externe</v>
      </c>
      <c r="N713" s="135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Z713" s="135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L713" s="135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X713" s="135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</row>
    <row r="714" spans="1:60" ht="12.75" hidden="1" customHeight="1" outlineLevel="2" x14ac:dyDescent="0.2">
      <c r="A714" s="246"/>
      <c r="B714" s="26" t="str">
        <f t="shared" ref="B714:L714" si="151">B664</f>
        <v>Gesamt</v>
      </c>
      <c r="C714" s="26" t="str">
        <f t="shared" si="151"/>
        <v/>
      </c>
      <c r="D714" s="26" t="str">
        <f t="shared" si="151"/>
        <v>Sp. 5x6</v>
      </c>
      <c r="E714" s="26" t="str">
        <f t="shared" si="151"/>
        <v>kosten</v>
      </c>
      <c r="F714" s="26" t="str">
        <f t="shared" si="151"/>
        <v/>
      </c>
      <c r="G714" s="26" t="str">
        <f t="shared" si="151"/>
        <v/>
      </c>
      <c r="H714" s="26" t="str">
        <f t="shared" si="151"/>
        <v/>
      </c>
      <c r="I714" s="26" t="str">
        <f t="shared" si="151"/>
        <v/>
      </c>
      <c r="J714" s="26" t="str">
        <f t="shared" si="151"/>
        <v/>
      </c>
      <c r="K714" s="26" t="str">
        <f t="shared" si="151"/>
        <v/>
      </c>
      <c r="L714" s="26" t="str">
        <f t="shared" si="151"/>
        <v>Studien-</v>
      </c>
      <c r="N714" s="135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Z714" s="135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L714" s="135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X714" s="135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</row>
    <row r="715" spans="1:60" ht="12.75" hidden="1" customHeight="1" outlineLevel="2" x14ac:dyDescent="0.2">
      <c r="A715" s="246"/>
      <c r="B715" s="26" t="str">
        <f t="shared" ref="B715:L715" si="152">B665</f>
        <v/>
      </c>
      <c r="C715" s="26" t="str">
        <f t="shared" si="152"/>
        <v/>
      </c>
      <c r="D715" s="26" t="str">
        <f t="shared" si="152"/>
        <v/>
      </c>
      <c r="E715" s="26" t="str">
        <f t="shared" si="152"/>
        <v/>
      </c>
      <c r="F715" s="26" t="str">
        <f t="shared" si="152"/>
        <v/>
      </c>
      <c r="G715" s="26" t="str">
        <f t="shared" si="152"/>
        <v/>
      </c>
      <c r="H715" s="26" t="str">
        <f t="shared" si="152"/>
        <v/>
      </c>
      <c r="I715" s="26" t="str">
        <f t="shared" si="152"/>
        <v/>
      </c>
      <c r="J715" s="26" t="str">
        <f t="shared" si="152"/>
        <v/>
      </c>
      <c r="K715" s="26" t="str">
        <f t="shared" si="152"/>
        <v/>
      </c>
      <c r="L715" s="26" t="str">
        <f t="shared" si="152"/>
        <v>kosten</v>
      </c>
      <c r="N715" s="135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Z715" s="135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L715" s="135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X715" s="135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</row>
    <row r="716" spans="1:60" ht="12.75" hidden="1" customHeight="1" outlineLevel="2" x14ac:dyDescent="0.2">
      <c r="A716" s="246"/>
      <c r="B716" s="26" t="str">
        <f t="shared" ref="B716:L716" si="153">B666</f>
        <v/>
      </c>
      <c r="C716" s="26" t="str">
        <f t="shared" si="153"/>
        <v/>
      </c>
      <c r="D716" s="26" t="str">
        <f t="shared" si="153"/>
        <v/>
      </c>
      <c r="E716" s="26" t="str">
        <f t="shared" si="153"/>
        <v/>
      </c>
      <c r="F716" s="26" t="str">
        <f t="shared" si="153"/>
        <v/>
      </c>
      <c r="G716" s="26" t="str">
        <f t="shared" si="153"/>
        <v/>
      </c>
      <c r="H716" s="26" t="str">
        <f t="shared" si="153"/>
        <v/>
      </c>
      <c r="I716" s="26" t="str">
        <f t="shared" si="153"/>
        <v/>
      </c>
      <c r="J716" s="26" t="str">
        <f t="shared" si="153"/>
        <v/>
      </c>
      <c r="K716" s="26" t="str">
        <f t="shared" si="153"/>
        <v/>
      </c>
      <c r="L716" s="26" t="str">
        <f t="shared" si="153"/>
        <v>(lt. Spalte 3)</v>
      </c>
      <c r="N716" s="135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Z716" s="135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L716" s="135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X716" s="135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</row>
    <row r="717" spans="1:60" ht="12.75" hidden="1" customHeight="1" outlineLevel="2" x14ac:dyDescent="0.2">
      <c r="A717" s="246"/>
      <c r="B717" s="26" t="str">
        <f t="shared" ref="B717:L717" si="154">B667</f>
        <v/>
      </c>
      <c r="C717" s="26" t="str">
        <f t="shared" si="154"/>
        <v/>
      </c>
      <c r="D717" s="26" t="str">
        <f t="shared" si="154"/>
        <v/>
      </c>
      <c r="E717" s="26" t="str">
        <f t="shared" si="154"/>
        <v/>
      </c>
      <c r="F717" s="26" t="str">
        <f t="shared" si="154"/>
        <v/>
      </c>
      <c r="G717" s="26" t="str">
        <f t="shared" si="154"/>
        <v/>
      </c>
      <c r="H717" s="26" t="str">
        <f t="shared" si="154"/>
        <v/>
      </c>
      <c r="I717" s="26" t="str">
        <f t="shared" si="154"/>
        <v/>
      </c>
      <c r="J717" s="26" t="str">
        <f t="shared" si="154"/>
        <v/>
      </c>
      <c r="K717" s="26" t="str">
        <f t="shared" si="154"/>
        <v/>
      </c>
      <c r="L717" s="26" t="str">
        <f t="shared" si="154"/>
        <v/>
      </c>
      <c r="N717" s="135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Z717" s="135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L717" s="135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X717" s="135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</row>
    <row r="718" spans="1:60" ht="12.75" hidden="1" customHeight="1" outlineLevel="2" x14ac:dyDescent="0.2">
      <c r="A718" s="247"/>
      <c r="B718" s="27" t="str">
        <f>B668</f>
        <v/>
      </c>
      <c r="C718" s="27" t="str">
        <f t="shared" ref="C718:L718" si="155">C668</f>
        <v>€</v>
      </c>
      <c r="D718" s="27" t="str">
        <f t="shared" si="155"/>
        <v>€</v>
      </c>
      <c r="E718" s="27" t="str">
        <f t="shared" si="155"/>
        <v>€</v>
      </c>
      <c r="F718" s="27" t="str">
        <f t="shared" si="155"/>
        <v>€</v>
      </c>
      <c r="G718" s="27" t="str">
        <f t="shared" si="155"/>
        <v>€</v>
      </c>
      <c r="H718" s="27" t="str">
        <f t="shared" si="155"/>
        <v>€</v>
      </c>
      <c r="I718" s="27" t="str">
        <f t="shared" si="155"/>
        <v>€</v>
      </c>
      <c r="J718" s="27" t="str">
        <f t="shared" si="155"/>
        <v>€</v>
      </c>
      <c r="K718" s="27" t="str">
        <f t="shared" si="155"/>
        <v>€</v>
      </c>
      <c r="L718" s="27" t="str">
        <f t="shared" si="155"/>
        <v>€</v>
      </c>
      <c r="N718" s="135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Z718" s="135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L718" s="135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X718" s="135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</row>
    <row r="719" spans="1:60" ht="12.75" hidden="1" customHeight="1" outlineLevel="2" collapsed="1" x14ac:dyDescent="0.2">
      <c r="A719" s="18" t="str">
        <f>A669</f>
        <v/>
      </c>
      <c r="B719" s="18">
        <f t="shared" ref="B719:L719" si="156">B669</f>
        <v>5</v>
      </c>
      <c r="C719" s="18" t="str">
        <f t="shared" si="156"/>
        <v/>
      </c>
      <c r="D719" s="18">
        <f t="shared" si="156"/>
        <v>7</v>
      </c>
      <c r="E719" s="18" t="str">
        <f t="shared" si="156"/>
        <v/>
      </c>
      <c r="F719" s="18" t="str">
        <f t="shared" si="156"/>
        <v/>
      </c>
      <c r="G719" s="18" t="str">
        <f t="shared" si="156"/>
        <v/>
      </c>
      <c r="H719" s="18" t="str">
        <f t="shared" si="156"/>
        <v/>
      </c>
      <c r="I719" s="18" t="str">
        <f t="shared" si="156"/>
        <v/>
      </c>
      <c r="J719" s="18" t="str">
        <f t="shared" si="156"/>
        <v/>
      </c>
      <c r="K719" s="18" t="str">
        <f t="shared" si="156"/>
        <v/>
      </c>
      <c r="L719" s="18">
        <f t="shared" si="156"/>
        <v>8</v>
      </c>
      <c r="N719" s="135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Z719" s="135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L719" s="135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X719" s="135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</row>
    <row r="720" spans="1:60" ht="12.75" hidden="1" customHeight="1" outlineLevel="3" x14ac:dyDescent="0.2">
      <c r="A720" s="78" t="str">
        <f>'Anlage 4'!D720</f>
        <v>O</v>
      </c>
      <c r="B720" s="38">
        <f>IF($A720=$D$5,'Anlage 4'!H720,0)</f>
        <v>0</v>
      </c>
      <c r="C720" s="38">
        <f>IF($A720=$D$5,'Anlage 4'!K720,0)</f>
        <v>0</v>
      </c>
      <c r="D720" s="38">
        <f>IF($A720=$D$5,'Anlage 4'!L720,0)</f>
        <v>0</v>
      </c>
      <c r="E720" s="38">
        <f>IF($A720=$D$5,'Anlage 4'!M720,0)</f>
        <v>0</v>
      </c>
      <c r="F720" s="38">
        <f>IF($A720=$D$5,'Anlage 4'!N720,0)</f>
        <v>0</v>
      </c>
      <c r="G720" s="38">
        <f>IF($A720=$D$5,'Anlage 4'!O720,0)</f>
        <v>0</v>
      </c>
      <c r="H720" s="38">
        <f>IF($A720=$D$5,'Anlage 4'!P720,0)</f>
        <v>0</v>
      </c>
      <c r="I720" s="38">
        <f>IF($A720=$D$5,'Anlage 4'!Q720,0)</f>
        <v>0</v>
      </c>
      <c r="J720" s="38">
        <f>IF($A720=$D$5,'Anlage 4'!R720,0)</f>
        <v>0</v>
      </c>
      <c r="K720" s="38">
        <f>IF($A720=$D$5,'Anlage 4'!S720,0)</f>
        <v>0</v>
      </c>
      <c r="L720" s="38">
        <f>IF($A720=$D$5,'Anlage 4'!T720,0)</f>
        <v>0</v>
      </c>
      <c r="N720" s="135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Z720" s="135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L720" s="135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X720" s="135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</row>
    <row r="721" spans="1:60" ht="12.75" hidden="1" customHeight="1" outlineLevel="3" x14ac:dyDescent="0.2">
      <c r="A721" s="79" t="str">
        <f>'Anlage 4'!D721</f>
        <v>O</v>
      </c>
      <c r="B721" s="38" t="str">
        <f>IF($A721=$D$5,IF('Anlage 4'!E721="Übertrag",'Anlage 4'!E721,'Anlage 4'!H721),0)</f>
        <v>Übertrag</v>
      </c>
      <c r="C721" s="38">
        <f>IF($A721=$D$5,IF($B721="Übertrag",0,'Anlage 4'!K721),0)</f>
        <v>0</v>
      </c>
      <c r="D721" s="38">
        <f>IF($A721=$D$5,IF($B721="Übertrag",0,'Anlage 4'!L721),0)</f>
        <v>0</v>
      </c>
      <c r="E721" s="38">
        <f>IF($A721=$D$5,IF($B721="Übertrag",0,'Anlage 4'!M721),0)</f>
        <v>0</v>
      </c>
      <c r="F721" s="38">
        <f>IF($A721=$D$5,IF($B721="Übertrag",0,'Anlage 4'!N721),0)</f>
        <v>0</v>
      </c>
      <c r="G721" s="38">
        <f>IF($A721=$D$5,IF($B721="Übertrag",0,'Anlage 4'!O721),0)</f>
        <v>0</v>
      </c>
      <c r="H721" s="38">
        <f>IF($A721=$D$5,IF($B721="Übertrag",0,'Anlage 4'!P721),0)</f>
        <v>0</v>
      </c>
      <c r="I721" s="38">
        <f>IF($A721=$D$5,IF($B721="Übertrag",0,'Anlage 4'!Q721),0)</f>
        <v>0</v>
      </c>
      <c r="J721" s="38">
        <f>IF($A721=$D$5,IF($B721="Übertrag",0,'Anlage 4'!R721),0)</f>
        <v>0</v>
      </c>
      <c r="K721" s="38">
        <f>IF($A721=$D$5,IF($B721="Übertrag",0,'Anlage 4'!S721),0)</f>
        <v>0</v>
      </c>
      <c r="L721" s="38">
        <f>IF($A721=$D$5,IF($B721="Übertrag",0,'Anlage 4'!T721),0)</f>
        <v>0</v>
      </c>
      <c r="N721" s="135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Z721" s="135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L721" s="135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X721" s="135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</row>
    <row r="722" spans="1:60" ht="12.75" hidden="1" customHeight="1" outlineLevel="3" x14ac:dyDescent="0.2">
      <c r="A722" s="79" t="str">
        <f>'Anlage 4'!D722</f>
        <v>O</v>
      </c>
      <c r="B722" s="38">
        <f>IF($A722=$D$5,'Anlage 4'!H722,0)</f>
        <v>0</v>
      </c>
      <c r="C722" s="38">
        <f>IF($A722=$D$5,'Anlage 4'!K722,0)</f>
        <v>0</v>
      </c>
      <c r="D722" s="38">
        <f>IF($A722=$D$5,'Anlage 4'!L722,0)</f>
        <v>0</v>
      </c>
      <c r="E722" s="38">
        <f>IF($A722=$D$5,'Anlage 4'!M722,0)</f>
        <v>0</v>
      </c>
      <c r="F722" s="38">
        <f>IF($A722=$D$5,'Anlage 4'!N722,0)</f>
        <v>0</v>
      </c>
      <c r="G722" s="38">
        <f>IF($A722=$D$5,'Anlage 4'!O722,0)</f>
        <v>0</v>
      </c>
      <c r="H722" s="38">
        <f>IF($A722=$D$5,'Anlage 4'!P722,0)</f>
        <v>0</v>
      </c>
      <c r="I722" s="38">
        <f>IF($A722=$D$5,'Anlage 4'!Q722,0)</f>
        <v>0</v>
      </c>
      <c r="J722" s="38">
        <f>IF($A722=$D$5,'Anlage 4'!R722,0)</f>
        <v>0</v>
      </c>
      <c r="K722" s="38">
        <f>IF($A722=$D$5,'Anlage 4'!S722,0)</f>
        <v>0</v>
      </c>
      <c r="L722" s="38">
        <f>IF($A722=$D$5,'Anlage 4'!T722,0)</f>
        <v>0</v>
      </c>
      <c r="N722" s="135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Z722" s="135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L722" s="135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X722" s="135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</row>
    <row r="723" spans="1:60" ht="12.75" hidden="1" customHeight="1" outlineLevel="3" x14ac:dyDescent="0.2">
      <c r="A723" s="79" t="str">
        <f>'Anlage 4'!D723</f>
        <v>O</v>
      </c>
      <c r="B723" s="38">
        <f>IF($A723=$D$5,'Anlage 4'!H723,0)</f>
        <v>0</v>
      </c>
      <c r="C723" s="38">
        <f>IF($A723=$D$5,'Anlage 4'!K723,0)</f>
        <v>0</v>
      </c>
      <c r="D723" s="38">
        <f>IF($A723=$D$5,'Anlage 4'!L723,0)</f>
        <v>0</v>
      </c>
      <c r="E723" s="38">
        <f>IF($A723=$D$5,'Anlage 4'!M723,0)</f>
        <v>0</v>
      </c>
      <c r="F723" s="38">
        <f>IF($A723=$D$5,'Anlage 4'!N723,0)</f>
        <v>0</v>
      </c>
      <c r="G723" s="38">
        <f>IF($A723=$D$5,'Anlage 4'!O723,0)</f>
        <v>0</v>
      </c>
      <c r="H723" s="38">
        <f>IF($A723=$D$5,'Anlage 4'!P723,0)</f>
        <v>0</v>
      </c>
      <c r="I723" s="38">
        <f>IF($A723=$D$5,'Anlage 4'!Q723,0)</f>
        <v>0</v>
      </c>
      <c r="J723" s="38">
        <f>IF($A723=$D$5,'Anlage 4'!R723,0)</f>
        <v>0</v>
      </c>
      <c r="K723" s="38">
        <f>IF($A723=$D$5,'Anlage 4'!S723,0)</f>
        <v>0</v>
      </c>
      <c r="L723" s="38">
        <f>IF($A723=$D$5,'Anlage 4'!T723,0)</f>
        <v>0</v>
      </c>
      <c r="N723" s="135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Z723" s="135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L723" s="135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X723" s="135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</row>
    <row r="724" spans="1:60" ht="12.75" hidden="1" customHeight="1" outlineLevel="3" x14ac:dyDescent="0.2">
      <c r="A724" s="79" t="str">
        <f>'Anlage 4'!D724</f>
        <v>O</v>
      </c>
      <c r="B724" s="38">
        <f>IF($A724=$D$5,'Anlage 4'!H724,0)</f>
        <v>0</v>
      </c>
      <c r="C724" s="38">
        <f>IF($A724=$D$5,'Anlage 4'!K724,0)</f>
        <v>0</v>
      </c>
      <c r="D724" s="38">
        <f>IF($A724=$D$5,'Anlage 4'!L724,0)</f>
        <v>0</v>
      </c>
      <c r="E724" s="38">
        <f>IF($A724=$D$5,'Anlage 4'!M724,0)</f>
        <v>0</v>
      </c>
      <c r="F724" s="38">
        <f>IF($A724=$D$5,'Anlage 4'!N724,0)</f>
        <v>0</v>
      </c>
      <c r="G724" s="38">
        <f>IF($A724=$D$5,'Anlage 4'!O724,0)</f>
        <v>0</v>
      </c>
      <c r="H724" s="38">
        <f>IF($A724=$D$5,'Anlage 4'!P724,0)</f>
        <v>0</v>
      </c>
      <c r="I724" s="38">
        <f>IF($A724=$D$5,'Anlage 4'!Q724,0)</f>
        <v>0</v>
      </c>
      <c r="J724" s="38">
        <f>IF($A724=$D$5,'Anlage 4'!R724,0)</f>
        <v>0</v>
      </c>
      <c r="K724" s="38">
        <f>IF($A724=$D$5,'Anlage 4'!S724,0)</f>
        <v>0</v>
      </c>
      <c r="L724" s="38">
        <f>IF($A724=$D$5,'Anlage 4'!T724,0)</f>
        <v>0</v>
      </c>
      <c r="N724" s="135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Z724" s="135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L724" s="135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X724" s="135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</row>
    <row r="725" spans="1:60" ht="12.75" hidden="1" customHeight="1" outlineLevel="3" x14ac:dyDescent="0.2">
      <c r="A725" s="79" t="str">
        <f>'Anlage 4'!D725</f>
        <v>O</v>
      </c>
      <c r="B725" s="38">
        <f>IF($A725=$D$5,'Anlage 4'!H725,0)</f>
        <v>0</v>
      </c>
      <c r="C725" s="38">
        <f>IF($A725=$D$5,'Anlage 4'!K725,0)</f>
        <v>0</v>
      </c>
      <c r="D725" s="38">
        <f>IF($A725=$D$5,'Anlage 4'!L725,0)</f>
        <v>0</v>
      </c>
      <c r="E725" s="38">
        <f>IF($A725=$D$5,'Anlage 4'!M725,0)</f>
        <v>0</v>
      </c>
      <c r="F725" s="38">
        <f>IF($A725=$D$5,'Anlage 4'!N725,0)</f>
        <v>0</v>
      </c>
      <c r="G725" s="38">
        <f>IF($A725=$D$5,'Anlage 4'!O725,0)</f>
        <v>0</v>
      </c>
      <c r="H725" s="38">
        <f>IF($A725=$D$5,'Anlage 4'!P725,0)</f>
        <v>0</v>
      </c>
      <c r="I725" s="38">
        <f>IF($A725=$D$5,'Anlage 4'!Q725,0)</f>
        <v>0</v>
      </c>
      <c r="J725" s="38">
        <f>IF($A725=$D$5,'Anlage 4'!R725,0)</f>
        <v>0</v>
      </c>
      <c r="K725" s="38">
        <f>IF($A725=$D$5,'Anlage 4'!S725,0)</f>
        <v>0</v>
      </c>
      <c r="L725" s="38">
        <f>IF($A725=$D$5,'Anlage 4'!T725,0)</f>
        <v>0</v>
      </c>
      <c r="N725" s="135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Z725" s="135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L725" s="135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X725" s="135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</row>
    <row r="726" spans="1:60" ht="12.75" hidden="1" customHeight="1" outlineLevel="3" x14ac:dyDescent="0.2">
      <c r="A726" s="79" t="str">
        <f>'Anlage 4'!D726</f>
        <v>O</v>
      </c>
      <c r="B726" s="38">
        <f>IF($A726=$D$5,'Anlage 4'!H726,0)</f>
        <v>0</v>
      </c>
      <c r="C726" s="38">
        <f>IF($A726=$D$5,'Anlage 4'!K726,0)</f>
        <v>0</v>
      </c>
      <c r="D726" s="38">
        <f>IF($A726=$D$5,'Anlage 4'!L726,0)</f>
        <v>0</v>
      </c>
      <c r="E726" s="38">
        <f>IF($A726=$D$5,'Anlage 4'!M726,0)</f>
        <v>0</v>
      </c>
      <c r="F726" s="38">
        <f>IF($A726=$D$5,'Anlage 4'!N726,0)</f>
        <v>0</v>
      </c>
      <c r="G726" s="38">
        <f>IF($A726=$D$5,'Anlage 4'!O726,0)</f>
        <v>0</v>
      </c>
      <c r="H726" s="38">
        <f>IF($A726=$D$5,'Anlage 4'!P726,0)</f>
        <v>0</v>
      </c>
      <c r="I726" s="38">
        <f>IF($A726=$D$5,'Anlage 4'!Q726,0)</f>
        <v>0</v>
      </c>
      <c r="J726" s="38">
        <f>IF($A726=$D$5,'Anlage 4'!R726,0)</f>
        <v>0</v>
      </c>
      <c r="K726" s="38">
        <f>IF($A726=$D$5,'Anlage 4'!S726,0)</f>
        <v>0</v>
      </c>
      <c r="L726" s="38">
        <f>IF($A726=$D$5,'Anlage 4'!T726,0)</f>
        <v>0</v>
      </c>
      <c r="N726" s="135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Z726" s="135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L726" s="135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X726" s="135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</row>
    <row r="727" spans="1:60" ht="12.75" hidden="1" customHeight="1" outlineLevel="3" x14ac:dyDescent="0.2">
      <c r="A727" s="79" t="str">
        <f>'Anlage 4'!D727</f>
        <v>O</v>
      </c>
      <c r="B727" s="38">
        <f>IF($A727=$D$5,'Anlage 4'!H727,0)</f>
        <v>0</v>
      </c>
      <c r="C727" s="38">
        <f>IF($A727=$D$5,'Anlage 4'!K727,0)</f>
        <v>0</v>
      </c>
      <c r="D727" s="38">
        <f>IF($A727=$D$5,'Anlage 4'!L727,0)</f>
        <v>0</v>
      </c>
      <c r="E727" s="38">
        <f>IF($A727=$D$5,'Anlage 4'!M727,0)</f>
        <v>0</v>
      </c>
      <c r="F727" s="38">
        <f>IF($A727=$D$5,'Anlage 4'!N727,0)</f>
        <v>0</v>
      </c>
      <c r="G727" s="38">
        <f>IF($A727=$D$5,'Anlage 4'!O727,0)</f>
        <v>0</v>
      </c>
      <c r="H727" s="38">
        <f>IF($A727=$D$5,'Anlage 4'!P727,0)</f>
        <v>0</v>
      </c>
      <c r="I727" s="38">
        <f>IF($A727=$D$5,'Anlage 4'!Q727,0)</f>
        <v>0</v>
      </c>
      <c r="J727" s="38">
        <f>IF($A727=$D$5,'Anlage 4'!R727,0)</f>
        <v>0</v>
      </c>
      <c r="K727" s="38">
        <f>IF($A727=$D$5,'Anlage 4'!S727,0)</f>
        <v>0</v>
      </c>
      <c r="L727" s="38">
        <f>IF($A727=$D$5,'Anlage 4'!T727,0)</f>
        <v>0</v>
      </c>
      <c r="N727" s="135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Z727" s="135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L727" s="135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X727" s="135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</row>
    <row r="728" spans="1:60" ht="12.75" hidden="1" customHeight="1" outlineLevel="3" x14ac:dyDescent="0.2">
      <c r="A728" s="79" t="str">
        <f>'Anlage 4'!D728</f>
        <v>O</v>
      </c>
      <c r="B728" s="38">
        <f>IF($A728=$D$5,'Anlage 4'!H728,0)</f>
        <v>0</v>
      </c>
      <c r="C728" s="38">
        <f>IF($A728=$D$5,'Anlage 4'!K728,0)</f>
        <v>0</v>
      </c>
      <c r="D728" s="38">
        <f>IF($A728=$D$5,'Anlage 4'!L728,0)</f>
        <v>0</v>
      </c>
      <c r="E728" s="38">
        <f>IF($A728=$D$5,'Anlage 4'!M728,0)</f>
        <v>0</v>
      </c>
      <c r="F728" s="38">
        <f>IF($A728=$D$5,'Anlage 4'!N728,0)</f>
        <v>0</v>
      </c>
      <c r="G728" s="38">
        <f>IF($A728=$D$5,'Anlage 4'!O728,0)</f>
        <v>0</v>
      </c>
      <c r="H728" s="38">
        <f>IF($A728=$D$5,'Anlage 4'!P728,0)</f>
        <v>0</v>
      </c>
      <c r="I728" s="38">
        <f>IF($A728=$D$5,'Anlage 4'!Q728,0)</f>
        <v>0</v>
      </c>
      <c r="J728" s="38">
        <f>IF($A728=$D$5,'Anlage 4'!R728,0)</f>
        <v>0</v>
      </c>
      <c r="K728" s="38">
        <f>IF($A728=$D$5,'Anlage 4'!S728,0)</f>
        <v>0</v>
      </c>
      <c r="L728" s="38">
        <f>IF($A728=$D$5,'Anlage 4'!T728,0)</f>
        <v>0</v>
      </c>
      <c r="N728" s="135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Z728" s="135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L728" s="135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X728" s="135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</row>
    <row r="729" spans="1:60" ht="12.75" hidden="1" customHeight="1" outlineLevel="3" x14ac:dyDescent="0.2">
      <c r="A729" s="79" t="str">
        <f>'Anlage 4'!D729</f>
        <v>O</v>
      </c>
      <c r="B729" s="38">
        <f>IF($A729=$D$5,'Anlage 4'!H729,0)</f>
        <v>0</v>
      </c>
      <c r="C729" s="38">
        <f>IF($A729=$D$5,'Anlage 4'!K729,0)</f>
        <v>0</v>
      </c>
      <c r="D729" s="38">
        <f>IF($A729=$D$5,'Anlage 4'!L729,0)</f>
        <v>0</v>
      </c>
      <c r="E729" s="38">
        <f>IF($A729=$D$5,'Anlage 4'!M729,0)</f>
        <v>0</v>
      </c>
      <c r="F729" s="38">
        <f>IF($A729=$D$5,'Anlage 4'!N729,0)</f>
        <v>0</v>
      </c>
      <c r="G729" s="38">
        <f>IF($A729=$D$5,'Anlage 4'!O729,0)</f>
        <v>0</v>
      </c>
      <c r="H729" s="38">
        <f>IF($A729=$D$5,'Anlage 4'!P729,0)</f>
        <v>0</v>
      </c>
      <c r="I729" s="38">
        <f>IF($A729=$D$5,'Anlage 4'!Q729,0)</f>
        <v>0</v>
      </c>
      <c r="J729" s="38">
        <f>IF($A729=$D$5,'Anlage 4'!R729,0)</f>
        <v>0</v>
      </c>
      <c r="K729" s="38">
        <f>IF($A729=$D$5,'Anlage 4'!S729,0)</f>
        <v>0</v>
      </c>
      <c r="L729" s="38">
        <f>IF($A729=$D$5,'Anlage 4'!T729,0)</f>
        <v>0</v>
      </c>
      <c r="N729" s="135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Z729" s="135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L729" s="135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X729" s="135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</row>
    <row r="730" spans="1:60" ht="12.75" hidden="1" customHeight="1" outlineLevel="3" x14ac:dyDescent="0.2">
      <c r="A730" s="79" t="str">
        <f>'Anlage 4'!D730</f>
        <v>O</v>
      </c>
      <c r="B730" s="38">
        <f>IF($A730=$D$5,'Anlage 4'!H730,0)</f>
        <v>0</v>
      </c>
      <c r="C730" s="38">
        <f>IF($A730=$D$5,'Anlage 4'!K730,0)</f>
        <v>0</v>
      </c>
      <c r="D730" s="38">
        <f>IF($A730=$D$5,'Anlage 4'!L730,0)</f>
        <v>0</v>
      </c>
      <c r="E730" s="38">
        <f>IF($A730=$D$5,'Anlage 4'!M730,0)</f>
        <v>0</v>
      </c>
      <c r="F730" s="38">
        <f>IF($A730=$D$5,'Anlage 4'!N730,0)</f>
        <v>0</v>
      </c>
      <c r="G730" s="38">
        <f>IF($A730=$D$5,'Anlage 4'!O730,0)</f>
        <v>0</v>
      </c>
      <c r="H730" s="38">
        <f>IF($A730=$D$5,'Anlage 4'!P730,0)</f>
        <v>0</v>
      </c>
      <c r="I730" s="38">
        <f>IF($A730=$D$5,'Anlage 4'!Q730,0)</f>
        <v>0</v>
      </c>
      <c r="J730" s="38">
        <f>IF($A730=$D$5,'Anlage 4'!R730,0)</f>
        <v>0</v>
      </c>
      <c r="K730" s="38">
        <f>IF($A730=$D$5,'Anlage 4'!S730,0)</f>
        <v>0</v>
      </c>
      <c r="L730" s="38">
        <f>IF($A730=$D$5,'Anlage 4'!T730,0)</f>
        <v>0</v>
      </c>
      <c r="N730" s="135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Z730" s="135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L730" s="135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X730" s="135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</row>
    <row r="731" spans="1:60" ht="12.75" hidden="1" customHeight="1" outlineLevel="3" x14ac:dyDescent="0.2">
      <c r="A731" s="79" t="str">
        <f>'Anlage 4'!D731</f>
        <v>O</v>
      </c>
      <c r="B731" s="38">
        <f>IF($A731=$D$5,'Anlage 4'!H731,0)</f>
        <v>0</v>
      </c>
      <c r="C731" s="38">
        <f>IF($A731=$D$5,'Anlage 4'!K731,0)</f>
        <v>0</v>
      </c>
      <c r="D731" s="38">
        <f>IF($A731=$D$5,'Anlage 4'!L731,0)</f>
        <v>0</v>
      </c>
      <c r="E731" s="38">
        <f>IF($A731=$D$5,'Anlage 4'!M731,0)</f>
        <v>0</v>
      </c>
      <c r="F731" s="38">
        <f>IF($A731=$D$5,'Anlage 4'!N731,0)</f>
        <v>0</v>
      </c>
      <c r="G731" s="38">
        <f>IF($A731=$D$5,'Anlage 4'!O731,0)</f>
        <v>0</v>
      </c>
      <c r="H731" s="38">
        <f>IF($A731=$D$5,'Anlage 4'!P731,0)</f>
        <v>0</v>
      </c>
      <c r="I731" s="38">
        <f>IF($A731=$D$5,'Anlage 4'!Q731,0)</f>
        <v>0</v>
      </c>
      <c r="J731" s="38">
        <f>IF($A731=$D$5,'Anlage 4'!R731,0)</f>
        <v>0</v>
      </c>
      <c r="K731" s="38">
        <f>IF($A731=$D$5,'Anlage 4'!S731,0)</f>
        <v>0</v>
      </c>
      <c r="L731" s="38">
        <f>IF($A731=$D$5,'Anlage 4'!T731,0)</f>
        <v>0</v>
      </c>
      <c r="N731" s="135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Z731" s="135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L731" s="135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X731" s="135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</row>
    <row r="732" spans="1:60" ht="12.75" hidden="1" customHeight="1" outlineLevel="3" x14ac:dyDescent="0.2">
      <c r="A732" s="79" t="str">
        <f>'Anlage 4'!D732</f>
        <v>O</v>
      </c>
      <c r="B732" s="38">
        <f>IF($A732=$D$5,'Anlage 4'!H732,0)</f>
        <v>0</v>
      </c>
      <c r="C732" s="38">
        <f>IF($A732=$D$5,'Anlage 4'!K732,0)</f>
        <v>0</v>
      </c>
      <c r="D732" s="38">
        <f>IF($A732=$D$5,'Anlage 4'!L732,0)</f>
        <v>0</v>
      </c>
      <c r="E732" s="38">
        <f>IF($A732=$D$5,'Anlage 4'!M732,0)</f>
        <v>0</v>
      </c>
      <c r="F732" s="38">
        <f>IF($A732=$D$5,'Anlage 4'!N732,0)</f>
        <v>0</v>
      </c>
      <c r="G732" s="38">
        <f>IF($A732=$D$5,'Anlage 4'!O732,0)</f>
        <v>0</v>
      </c>
      <c r="H732" s="38">
        <f>IF($A732=$D$5,'Anlage 4'!P732,0)</f>
        <v>0</v>
      </c>
      <c r="I732" s="38">
        <f>IF($A732=$D$5,'Anlage 4'!Q732,0)</f>
        <v>0</v>
      </c>
      <c r="J732" s="38">
        <f>IF($A732=$D$5,'Anlage 4'!R732,0)</f>
        <v>0</v>
      </c>
      <c r="K732" s="38">
        <f>IF($A732=$D$5,'Anlage 4'!S732,0)</f>
        <v>0</v>
      </c>
      <c r="L732" s="38">
        <f>IF($A732=$D$5,'Anlage 4'!T732,0)</f>
        <v>0</v>
      </c>
      <c r="N732" s="135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Z732" s="135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L732" s="135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X732" s="135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</row>
    <row r="733" spans="1:60" ht="12.75" hidden="1" customHeight="1" outlineLevel="3" x14ac:dyDescent="0.2">
      <c r="A733" s="79" t="str">
        <f>'Anlage 4'!D733</f>
        <v>O</v>
      </c>
      <c r="B733" s="38">
        <f>IF($A733=$D$5,'Anlage 4'!H733,0)</f>
        <v>0</v>
      </c>
      <c r="C733" s="38">
        <f>IF($A733=$D$5,'Anlage 4'!K733,0)</f>
        <v>0</v>
      </c>
      <c r="D733" s="38">
        <f>IF($A733=$D$5,'Anlage 4'!L733,0)</f>
        <v>0</v>
      </c>
      <c r="E733" s="38">
        <f>IF($A733=$D$5,'Anlage 4'!M733,0)</f>
        <v>0</v>
      </c>
      <c r="F733" s="38">
        <f>IF($A733=$D$5,'Anlage 4'!N733,0)</f>
        <v>0</v>
      </c>
      <c r="G733" s="38">
        <f>IF($A733=$D$5,'Anlage 4'!O733,0)</f>
        <v>0</v>
      </c>
      <c r="H733" s="38">
        <f>IF($A733=$D$5,'Anlage 4'!P733,0)</f>
        <v>0</v>
      </c>
      <c r="I733" s="38">
        <f>IF($A733=$D$5,'Anlage 4'!Q733,0)</f>
        <v>0</v>
      </c>
      <c r="J733" s="38">
        <f>IF($A733=$D$5,'Anlage 4'!R733,0)</f>
        <v>0</v>
      </c>
      <c r="K733" s="38">
        <f>IF($A733=$D$5,'Anlage 4'!S733,0)</f>
        <v>0</v>
      </c>
      <c r="L733" s="38">
        <f>IF($A733=$D$5,'Anlage 4'!T733,0)</f>
        <v>0</v>
      </c>
      <c r="N733" s="135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Z733" s="135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L733" s="135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X733" s="135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</row>
    <row r="734" spans="1:60" ht="12.75" hidden="1" customHeight="1" outlineLevel="3" x14ac:dyDescent="0.2">
      <c r="A734" s="79" t="str">
        <f>'Anlage 4'!D734</f>
        <v>O</v>
      </c>
      <c r="B734" s="38">
        <f>IF($A734=$D$5,'Anlage 4'!H734,0)</f>
        <v>0</v>
      </c>
      <c r="C734" s="38">
        <f>IF($A734=$D$5,'Anlage 4'!K734,0)</f>
        <v>0</v>
      </c>
      <c r="D734" s="38">
        <f>IF($A734=$D$5,'Anlage 4'!L734,0)</f>
        <v>0</v>
      </c>
      <c r="E734" s="38">
        <f>IF($A734=$D$5,'Anlage 4'!M734,0)</f>
        <v>0</v>
      </c>
      <c r="F734" s="38">
        <f>IF($A734=$D$5,'Anlage 4'!N734,0)</f>
        <v>0</v>
      </c>
      <c r="G734" s="38">
        <f>IF($A734=$D$5,'Anlage 4'!O734,0)</f>
        <v>0</v>
      </c>
      <c r="H734" s="38">
        <f>IF($A734=$D$5,'Anlage 4'!P734,0)</f>
        <v>0</v>
      </c>
      <c r="I734" s="38">
        <f>IF($A734=$D$5,'Anlage 4'!Q734,0)</f>
        <v>0</v>
      </c>
      <c r="J734" s="38">
        <f>IF($A734=$D$5,'Anlage 4'!R734,0)</f>
        <v>0</v>
      </c>
      <c r="K734" s="38">
        <f>IF($A734=$D$5,'Anlage 4'!S734,0)</f>
        <v>0</v>
      </c>
      <c r="L734" s="38">
        <f>IF($A734=$D$5,'Anlage 4'!T734,0)</f>
        <v>0</v>
      </c>
      <c r="N734" s="135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Z734" s="135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L734" s="135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X734" s="135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</row>
    <row r="735" spans="1:60" ht="12.75" hidden="1" customHeight="1" outlineLevel="3" x14ac:dyDescent="0.2">
      <c r="A735" s="79" t="str">
        <f>'Anlage 4'!D735</f>
        <v>O</v>
      </c>
      <c r="B735" s="38">
        <f>IF($A735=$D$5,'Anlage 4'!H735,0)</f>
        <v>0</v>
      </c>
      <c r="C735" s="38">
        <f>IF($A735=$D$5,'Anlage 4'!K735,0)</f>
        <v>0</v>
      </c>
      <c r="D735" s="38">
        <f>IF($A735=$D$5,'Anlage 4'!L735,0)</f>
        <v>0</v>
      </c>
      <c r="E735" s="38">
        <f>IF($A735=$D$5,'Anlage 4'!M735,0)</f>
        <v>0</v>
      </c>
      <c r="F735" s="38">
        <f>IF($A735=$D$5,'Anlage 4'!N735,0)</f>
        <v>0</v>
      </c>
      <c r="G735" s="38">
        <f>IF($A735=$D$5,'Anlage 4'!O735,0)</f>
        <v>0</v>
      </c>
      <c r="H735" s="38">
        <f>IF($A735=$D$5,'Anlage 4'!P735,0)</f>
        <v>0</v>
      </c>
      <c r="I735" s="38">
        <f>IF($A735=$D$5,'Anlage 4'!Q735,0)</f>
        <v>0</v>
      </c>
      <c r="J735" s="38">
        <f>IF($A735=$D$5,'Anlage 4'!R735,0)</f>
        <v>0</v>
      </c>
      <c r="K735" s="38">
        <f>IF($A735=$D$5,'Anlage 4'!S735,0)</f>
        <v>0</v>
      </c>
      <c r="L735" s="38">
        <f>IF($A735=$D$5,'Anlage 4'!T735,0)</f>
        <v>0</v>
      </c>
      <c r="N735" s="135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Z735" s="135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L735" s="135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X735" s="135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</row>
    <row r="736" spans="1:60" ht="12.75" hidden="1" customHeight="1" outlineLevel="3" x14ac:dyDescent="0.2">
      <c r="A736" s="79" t="str">
        <f>'Anlage 4'!D736</f>
        <v>O</v>
      </c>
      <c r="B736" s="38">
        <f>IF($A736=$D$5,'Anlage 4'!H736,0)</f>
        <v>0</v>
      </c>
      <c r="C736" s="38">
        <f>IF($A736=$D$5,'Anlage 4'!K736,0)</f>
        <v>0</v>
      </c>
      <c r="D736" s="38">
        <f>IF($A736=$D$5,'Anlage 4'!L736,0)</f>
        <v>0</v>
      </c>
      <c r="E736" s="38">
        <f>IF($A736=$D$5,'Anlage 4'!M736,0)</f>
        <v>0</v>
      </c>
      <c r="F736" s="38">
        <f>IF($A736=$D$5,'Anlage 4'!N736,0)</f>
        <v>0</v>
      </c>
      <c r="G736" s="38">
        <f>IF($A736=$D$5,'Anlage 4'!O736,0)</f>
        <v>0</v>
      </c>
      <c r="H736" s="38">
        <f>IF($A736=$D$5,'Anlage 4'!P736,0)</f>
        <v>0</v>
      </c>
      <c r="I736" s="38">
        <f>IF($A736=$D$5,'Anlage 4'!Q736,0)</f>
        <v>0</v>
      </c>
      <c r="J736" s="38">
        <f>IF($A736=$D$5,'Anlage 4'!R736,0)</f>
        <v>0</v>
      </c>
      <c r="K736" s="38">
        <f>IF($A736=$D$5,'Anlage 4'!S736,0)</f>
        <v>0</v>
      </c>
      <c r="L736" s="38">
        <f>IF($A736=$D$5,'Anlage 4'!T736,0)</f>
        <v>0</v>
      </c>
      <c r="N736" s="135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Z736" s="135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L736" s="135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X736" s="135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</row>
    <row r="737" spans="1:60" ht="12.75" hidden="1" customHeight="1" outlineLevel="3" x14ac:dyDescent="0.2">
      <c r="A737" s="79" t="str">
        <f>'Anlage 4'!D737</f>
        <v>O</v>
      </c>
      <c r="B737" s="38">
        <f>IF($A737=$D$5,'Anlage 4'!H737,0)</f>
        <v>0</v>
      </c>
      <c r="C737" s="38">
        <f>IF($A737=$D$5,'Anlage 4'!K737,0)</f>
        <v>0</v>
      </c>
      <c r="D737" s="38">
        <f>IF($A737=$D$5,'Anlage 4'!L737,0)</f>
        <v>0</v>
      </c>
      <c r="E737" s="38">
        <f>IF($A737=$D$5,'Anlage 4'!M737,0)</f>
        <v>0</v>
      </c>
      <c r="F737" s="38">
        <f>IF($A737=$D$5,'Anlage 4'!N737,0)</f>
        <v>0</v>
      </c>
      <c r="G737" s="38">
        <f>IF($A737=$D$5,'Anlage 4'!O737,0)</f>
        <v>0</v>
      </c>
      <c r="H737" s="38">
        <f>IF($A737=$D$5,'Anlage 4'!P737,0)</f>
        <v>0</v>
      </c>
      <c r="I737" s="38">
        <f>IF($A737=$D$5,'Anlage 4'!Q737,0)</f>
        <v>0</v>
      </c>
      <c r="J737" s="38">
        <f>IF($A737=$D$5,'Anlage 4'!R737,0)</f>
        <v>0</v>
      </c>
      <c r="K737" s="38">
        <f>IF($A737=$D$5,'Anlage 4'!S737,0)</f>
        <v>0</v>
      </c>
      <c r="L737" s="38">
        <f>IF($A737=$D$5,'Anlage 4'!T737,0)</f>
        <v>0</v>
      </c>
      <c r="N737" s="135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Z737" s="135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L737" s="135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X737" s="135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</row>
    <row r="738" spans="1:60" ht="12.75" hidden="1" customHeight="1" outlineLevel="3" x14ac:dyDescent="0.2">
      <c r="A738" s="79" t="str">
        <f>'Anlage 4'!D738</f>
        <v>O</v>
      </c>
      <c r="B738" s="38">
        <f>IF($A738=$D$5,'Anlage 4'!H738,0)</f>
        <v>0</v>
      </c>
      <c r="C738" s="38">
        <f>IF($A738=$D$5,'Anlage 4'!K738,0)</f>
        <v>0</v>
      </c>
      <c r="D738" s="38">
        <f>IF($A738=$D$5,'Anlage 4'!L738,0)</f>
        <v>0</v>
      </c>
      <c r="E738" s="38">
        <f>IF($A738=$D$5,'Anlage 4'!M738,0)</f>
        <v>0</v>
      </c>
      <c r="F738" s="38">
        <f>IF($A738=$D$5,'Anlage 4'!N738,0)</f>
        <v>0</v>
      </c>
      <c r="G738" s="38">
        <f>IF($A738=$D$5,'Anlage 4'!O738,0)</f>
        <v>0</v>
      </c>
      <c r="H738" s="38">
        <f>IF($A738=$D$5,'Anlage 4'!P738,0)</f>
        <v>0</v>
      </c>
      <c r="I738" s="38">
        <f>IF($A738=$D$5,'Anlage 4'!Q738,0)</f>
        <v>0</v>
      </c>
      <c r="J738" s="38">
        <f>IF($A738=$D$5,'Anlage 4'!R738,0)</f>
        <v>0</v>
      </c>
      <c r="K738" s="38">
        <f>IF($A738=$D$5,'Anlage 4'!S738,0)</f>
        <v>0</v>
      </c>
      <c r="L738" s="38">
        <f>IF($A738=$D$5,'Anlage 4'!T738,0)</f>
        <v>0</v>
      </c>
      <c r="N738" s="135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Z738" s="135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L738" s="135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X738" s="135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</row>
    <row r="739" spans="1:60" ht="12.75" hidden="1" customHeight="1" outlineLevel="3" x14ac:dyDescent="0.2">
      <c r="A739" s="79" t="str">
        <f>'Anlage 4'!D739</f>
        <v>O</v>
      </c>
      <c r="B739" s="38">
        <f>IF($A739=$D$5,'Anlage 4'!H739,0)</f>
        <v>0</v>
      </c>
      <c r="C739" s="38">
        <f>IF($A739=$D$5,'Anlage 4'!K739,0)</f>
        <v>0</v>
      </c>
      <c r="D739" s="38">
        <f>IF($A739=$D$5,'Anlage 4'!L739,0)</f>
        <v>0</v>
      </c>
      <c r="E739" s="38">
        <f>IF($A739=$D$5,'Anlage 4'!M739,0)</f>
        <v>0</v>
      </c>
      <c r="F739" s="38">
        <f>IF($A739=$D$5,'Anlage 4'!N739,0)</f>
        <v>0</v>
      </c>
      <c r="G739" s="38">
        <f>IF($A739=$D$5,'Anlage 4'!O739,0)</f>
        <v>0</v>
      </c>
      <c r="H739" s="38">
        <f>IF($A739=$D$5,'Anlage 4'!P739,0)</f>
        <v>0</v>
      </c>
      <c r="I739" s="38">
        <f>IF($A739=$D$5,'Anlage 4'!Q739,0)</f>
        <v>0</v>
      </c>
      <c r="J739" s="38">
        <f>IF($A739=$D$5,'Anlage 4'!R739,0)</f>
        <v>0</v>
      </c>
      <c r="K739" s="38">
        <f>IF($A739=$D$5,'Anlage 4'!S739,0)</f>
        <v>0</v>
      </c>
      <c r="L739" s="38">
        <f>IF($A739=$D$5,'Anlage 4'!T739,0)</f>
        <v>0</v>
      </c>
      <c r="N739" s="135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Z739" s="135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L739" s="135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X739" s="135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</row>
    <row r="740" spans="1:60" ht="12.75" hidden="1" customHeight="1" outlineLevel="3" x14ac:dyDescent="0.2">
      <c r="A740" s="79" t="str">
        <f>'Anlage 4'!D740</f>
        <v>O</v>
      </c>
      <c r="B740" s="38">
        <f>IF($A740=$D$5,'Anlage 4'!H740,0)</f>
        <v>0</v>
      </c>
      <c r="C740" s="38">
        <f>IF($A740=$D$5,'Anlage 4'!K740,0)</f>
        <v>0</v>
      </c>
      <c r="D740" s="38">
        <f>IF($A740=$D$5,'Anlage 4'!L740,0)</f>
        <v>0</v>
      </c>
      <c r="E740" s="38">
        <f>IF($A740=$D$5,'Anlage 4'!M740,0)</f>
        <v>0</v>
      </c>
      <c r="F740" s="38">
        <f>IF($A740=$D$5,'Anlage 4'!N740,0)</f>
        <v>0</v>
      </c>
      <c r="G740" s="38">
        <f>IF($A740=$D$5,'Anlage 4'!O740,0)</f>
        <v>0</v>
      </c>
      <c r="H740" s="38">
        <f>IF($A740=$D$5,'Anlage 4'!P740,0)</f>
        <v>0</v>
      </c>
      <c r="I740" s="38">
        <f>IF($A740=$D$5,'Anlage 4'!Q740,0)</f>
        <v>0</v>
      </c>
      <c r="J740" s="38">
        <f>IF($A740=$D$5,'Anlage 4'!R740,0)</f>
        <v>0</v>
      </c>
      <c r="K740" s="38">
        <f>IF($A740=$D$5,'Anlage 4'!S740,0)</f>
        <v>0</v>
      </c>
      <c r="L740" s="38">
        <f>IF($A740=$D$5,'Anlage 4'!T740,0)</f>
        <v>0</v>
      </c>
      <c r="N740" s="135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Z740" s="135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L740" s="135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X740" s="135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</row>
    <row r="741" spans="1:60" ht="12.75" hidden="1" customHeight="1" outlineLevel="3" x14ac:dyDescent="0.2">
      <c r="A741" s="79" t="str">
        <f>'Anlage 4'!D741</f>
        <v>O</v>
      </c>
      <c r="B741" s="38">
        <f>IF($A741=$D$5,'Anlage 4'!H741,0)</f>
        <v>0</v>
      </c>
      <c r="C741" s="38">
        <f>IF($A741=$D$5,'Anlage 4'!K741,0)</f>
        <v>0</v>
      </c>
      <c r="D741" s="38">
        <f>IF($A741=$D$5,'Anlage 4'!L741,0)</f>
        <v>0</v>
      </c>
      <c r="E741" s="38">
        <f>IF($A741=$D$5,'Anlage 4'!M741,0)</f>
        <v>0</v>
      </c>
      <c r="F741" s="38">
        <f>IF($A741=$D$5,'Anlage 4'!N741,0)</f>
        <v>0</v>
      </c>
      <c r="G741" s="38">
        <f>IF($A741=$D$5,'Anlage 4'!O741,0)</f>
        <v>0</v>
      </c>
      <c r="H741" s="38">
        <f>IF($A741=$D$5,'Anlage 4'!P741,0)</f>
        <v>0</v>
      </c>
      <c r="I741" s="38">
        <f>IF($A741=$D$5,'Anlage 4'!Q741,0)</f>
        <v>0</v>
      </c>
      <c r="J741" s="38">
        <f>IF($A741=$D$5,'Anlage 4'!R741,0)</f>
        <v>0</v>
      </c>
      <c r="K741" s="38">
        <f>IF($A741=$D$5,'Anlage 4'!S741,0)</f>
        <v>0</v>
      </c>
      <c r="L741" s="38">
        <f>IF($A741=$D$5,'Anlage 4'!T741,0)</f>
        <v>0</v>
      </c>
      <c r="N741" s="135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Z741" s="135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L741" s="135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X741" s="135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</row>
    <row r="742" spans="1:60" ht="12.75" hidden="1" customHeight="1" outlineLevel="3" x14ac:dyDescent="0.2">
      <c r="A742" s="79" t="str">
        <f>'Anlage 4'!D742</f>
        <v>O</v>
      </c>
      <c r="B742" s="38">
        <f>IF($A742=$D$5,'Anlage 4'!H742,0)</f>
        <v>0</v>
      </c>
      <c r="C742" s="38">
        <f>IF($A742=$D$5,'Anlage 4'!K742,0)</f>
        <v>0</v>
      </c>
      <c r="D742" s="38">
        <f>IF($A742=$D$5,'Anlage 4'!L742,0)</f>
        <v>0</v>
      </c>
      <c r="E742" s="38">
        <f>IF($A742=$D$5,'Anlage 4'!M742,0)</f>
        <v>0</v>
      </c>
      <c r="F742" s="38">
        <f>IF($A742=$D$5,'Anlage 4'!N742,0)</f>
        <v>0</v>
      </c>
      <c r="G742" s="38">
        <f>IF($A742=$D$5,'Anlage 4'!O742,0)</f>
        <v>0</v>
      </c>
      <c r="H742" s="38">
        <f>IF($A742=$D$5,'Anlage 4'!P742,0)</f>
        <v>0</v>
      </c>
      <c r="I742" s="38">
        <f>IF($A742=$D$5,'Anlage 4'!Q742,0)</f>
        <v>0</v>
      </c>
      <c r="J742" s="38">
        <f>IF($A742=$D$5,'Anlage 4'!R742,0)</f>
        <v>0</v>
      </c>
      <c r="K742" s="38">
        <f>IF($A742=$D$5,'Anlage 4'!S742,0)</f>
        <v>0</v>
      </c>
      <c r="L742" s="38">
        <f>IF($A742=$D$5,'Anlage 4'!T742,0)</f>
        <v>0</v>
      </c>
      <c r="N742" s="135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Z742" s="135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L742" s="135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X742" s="135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</row>
    <row r="743" spans="1:60" ht="12.75" hidden="1" customHeight="1" outlineLevel="3" x14ac:dyDescent="0.2">
      <c r="A743" s="79" t="str">
        <f>'Anlage 4'!D743</f>
        <v>O</v>
      </c>
      <c r="B743" s="38">
        <f>IF($A743=$D$5,'Anlage 4'!H743,0)</f>
        <v>0</v>
      </c>
      <c r="C743" s="38">
        <f>IF($A743=$D$5,'Anlage 4'!K743,0)</f>
        <v>0</v>
      </c>
      <c r="D743" s="38">
        <f>IF($A743=$D$5,'Anlage 4'!L743,0)</f>
        <v>0</v>
      </c>
      <c r="E743" s="38">
        <f>IF($A743=$D$5,'Anlage 4'!M743,0)</f>
        <v>0</v>
      </c>
      <c r="F743" s="38">
        <f>IF($A743=$D$5,'Anlage 4'!N743,0)</f>
        <v>0</v>
      </c>
      <c r="G743" s="38">
        <f>IF($A743=$D$5,'Anlage 4'!O743,0)</f>
        <v>0</v>
      </c>
      <c r="H743" s="38">
        <f>IF($A743=$D$5,'Anlage 4'!P743,0)</f>
        <v>0</v>
      </c>
      <c r="I743" s="38">
        <f>IF($A743=$D$5,'Anlage 4'!Q743,0)</f>
        <v>0</v>
      </c>
      <c r="J743" s="38">
        <f>IF($A743=$D$5,'Anlage 4'!R743,0)</f>
        <v>0</v>
      </c>
      <c r="K743" s="38">
        <f>IF($A743=$D$5,'Anlage 4'!S743,0)</f>
        <v>0</v>
      </c>
      <c r="L743" s="38">
        <f>IF($A743=$D$5,'Anlage 4'!T743,0)</f>
        <v>0</v>
      </c>
      <c r="N743" s="135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Z743" s="135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L743" s="135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X743" s="135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</row>
    <row r="744" spans="1:60" ht="12.75" hidden="1" customHeight="1" outlineLevel="3" x14ac:dyDescent="0.2">
      <c r="A744" s="79" t="str">
        <f>'Anlage 4'!D744</f>
        <v>O</v>
      </c>
      <c r="B744" s="38">
        <f>IF($A744=$D$5,'Anlage 4'!H744,0)</f>
        <v>0</v>
      </c>
      <c r="C744" s="38">
        <f>IF($A744=$D$5,'Anlage 4'!K744,0)</f>
        <v>0</v>
      </c>
      <c r="D744" s="38">
        <f>IF($A744=$D$5,'Anlage 4'!L744,0)</f>
        <v>0</v>
      </c>
      <c r="E744" s="38">
        <f>IF($A744=$D$5,'Anlage 4'!M744,0)</f>
        <v>0</v>
      </c>
      <c r="F744" s="38">
        <f>IF($A744=$D$5,'Anlage 4'!N744,0)</f>
        <v>0</v>
      </c>
      <c r="G744" s="38">
        <f>IF($A744=$D$5,'Anlage 4'!O744,0)</f>
        <v>0</v>
      </c>
      <c r="H744" s="38">
        <f>IF($A744=$D$5,'Anlage 4'!P744,0)</f>
        <v>0</v>
      </c>
      <c r="I744" s="38">
        <f>IF($A744=$D$5,'Anlage 4'!Q744,0)</f>
        <v>0</v>
      </c>
      <c r="J744" s="38">
        <f>IF($A744=$D$5,'Anlage 4'!R744,0)</f>
        <v>0</v>
      </c>
      <c r="K744" s="38">
        <f>IF($A744=$D$5,'Anlage 4'!S744,0)</f>
        <v>0</v>
      </c>
      <c r="L744" s="38">
        <f>IF($A744=$D$5,'Anlage 4'!T744,0)</f>
        <v>0</v>
      </c>
      <c r="N744" s="135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Z744" s="135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L744" s="135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X744" s="135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</row>
    <row r="745" spans="1:60" ht="12.75" hidden="1" customHeight="1" outlineLevel="3" x14ac:dyDescent="0.2">
      <c r="A745" s="79" t="str">
        <f>'Anlage 4'!D745</f>
        <v>O</v>
      </c>
      <c r="B745" s="38">
        <f>IF($A745=$D$5,'Anlage 4'!H745,0)</f>
        <v>0</v>
      </c>
      <c r="C745" s="38">
        <f>IF($A745=$D$5,'Anlage 4'!K745,0)</f>
        <v>0</v>
      </c>
      <c r="D745" s="38">
        <f>IF($A745=$D$5,'Anlage 4'!L745,0)</f>
        <v>0</v>
      </c>
      <c r="E745" s="38">
        <f>IF($A745=$D$5,'Anlage 4'!M745,0)</f>
        <v>0</v>
      </c>
      <c r="F745" s="38">
        <f>IF($A745=$D$5,'Anlage 4'!N745,0)</f>
        <v>0</v>
      </c>
      <c r="G745" s="38">
        <f>IF($A745=$D$5,'Anlage 4'!O745,0)</f>
        <v>0</v>
      </c>
      <c r="H745" s="38">
        <f>IF($A745=$D$5,'Anlage 4'!P745,0)</f>
        <v>0</v>
      </c>
      <c r="I745" s="38">
        <f>IF($A745=$D$5,'Anlage 4'!Q745,0)</f>
        <v>0</v>
      </c>
      <c r="J745" s="38">
        <f>IF($A745=$D$5,'Anlage 4'!R745,0)</f>
        <v>0</v>
      </c>
      <c r="K745" s="38">
        <f>IF($A745=$D$5,'Anlage 4'!S745,0)</f>
        <v>0</v>
      </c>
      <c r="L745" s="38">
        <f>IF($A745=$D$5,'Anlage 4'!T745,0)</f>
        <v>0</v>
      </c>
      <c r="N745" s="135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Z745" s="135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L745" s="135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X745" s="135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</row>
    <row r="746" spans="1:60" ht="12.75" hidden="1" customHeight="1" outlineLevel="3" x14ac:dyDescent="0.2">
      <c r="A746" s="79" t="str">
        <f>'Anlage 4'!D746</f>
        <v>O</v>
      </c>
      <c r="B746" s="38">
        <f>IF($A746=$D$5,'Anlage 4'!H746,0)</f>
        <v>0</v>
      </c>
      <c r="C746" s="38">
        <f>IF($A746=$D$5,'Anlage 4'!K746,0)</f>
        <v>0</v>
      </c>
      <c r="D746" s="38">
        <f>IF($A746=$D$5,'Anlage 4'!L746,0)</f>
        <v>0</v>
      </c>
      <c r="E746" s="38">
        <f>IF($A746=$D$5,'Anlage 4'!M746,0)</f>
        <v>0</v>
      </c>
      <c r="F746" s="38">
        <f>IF($A746=$D$5,'Anlage 4'!N746,0)</f>
        <v>0</v>
      </c>
      <c r="G746" s="38">
        <f>IF($A746=$D$5,'Anlage 4'!O746,0)</f>
        <v>0</v>
      </c>
      <c r="H746" s="38">
        <f>IF($A746=$D$5,'Anlage 4'!P746,0)</f>
        <v>0</v>
      </c>
      <c r="I746" s="38">
        <f>IF($A746=$D$5,'Anlage 4'!Q746,0)</f>
        <v>0</v>
      </c>
      <c r="J746" s="38">
        <f>IF($A746=$D$5,'Anlage 4'!R746,0)</f>
        <v>0</v>
      </c>
      <c r="K746" s="38">
        <f>IF($A746=$D$5,'Anlage 4'!S746,0)</f>
        <v>0</v>
      </c>
      <c r="L746" s="38">
        <f>IF($A746=$D$5,'Anlage 4'!T746,0)</f>
        <v>0</v>
      </c>
      <c r="N746" s="135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Z746" s="135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L746" s="135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X746" s="135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</row>
    <row r="747" spans="1:60" ht="12.75" hidden="1" customHeight="1" outlineLevel="3" x14ac:dyDescent="0.2">
      <c r="A747" s="80" t="str">
        <f>'Anlage 4'!D747</f>
        <v>O</v>
      </c>
      <c r="B747" s="38">
        <f>IF($A747=$D$5,'Anlage 4'!H747,0)</f>
        <v>0</v>
      </c>
      <c r="C747" s="38">
        <f>IF($A747=$D$5,'Anlage 4'!K747,0)</f>
        <v>0</v>
      </c>
      <c r="D747" s="38">
        <f>IF($A747=$D$5,'Anlage 4'!L747,0)</f>
        <v>0</v>
      </c>
      <c r="E747" s="38">
        <f>IF($A747=$D$5,'Anlage 4'!M747,0)</f>
        <v>0</v>
      </c>
      <c r="F747" s="38">
        <f>IF($A747=$D$5,'Anlage 4'!N747,0)</f>
        <v>0</v>
      </c>
      <c r="G747" s="38">
        <f>IF($A747=$D$5,'Anlage 4'!O747,0)</f>
        <v>0</v>
      </c>
      <c r="H747" s="38">
        <f>IF($A747=$D$5,'Anlage 4'!P747,0)</f>
        <v>0</v>
      </c>
      <c r="I747" s="38">
        <f>IF($A747=$D$5,'Anlage 4'!Q747,0)</f>
        <v>0</v>
      </c>
      <c r="J747" s="38">
        <f>IF($A747=$D$5,'Anlage 4'!R747,0)</f>
        <v>0</v>
      </c>
      <c r="K747" s="38">
        <f>IF($A747=$D$5,'Anlage 4'!S747,0)</f>
        <v>0</v>
      </c>
      <c r="L747" s="38">
        <f>IF($A747=$D$5,'Anlage 4'!T747,0)</f>
        <v>0</v>
      </c>
      <c r="N747" s="135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Z747" s="135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L747" s="135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X747" s="135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</row>
    <row r="748" spans="1:60" ht="12.75" hidden="1" customHeight="1" outlineLevel="1" x14ac:dyDescent="0.2">
      <c r="A748" s="9"/>
      <c r="B748" s="41">
        <f t="shared" ref="B748:L748" si="157">SUM(B720:B747)</f>
        <v>0</v>
      </c>
      <c r="C748" s="41">
        <f t="shared" si="157"/>
        <v>0</v>
      </c>
      <c r="D748" s="41">
        <f t="shared" si="157"/>
        <v>0</v>
      </c>
      <c r="E748" s="41">
        <f t="shared" si="157"/>
        <v>0</v>
      </c>
      <c r="F748" s="41">
        <f t="shared" si="157"/>
        <v>0</v>
      </c>
      <c r="G748" s="41">
        <f t="shared" si="157"/>
        <v>0</v>
      </c>
      <c r="H748" s="41">
        <f t="shared" si="157"/>
        <v>0</v>
      </c>
      <c r="I748" s="41">
        <f t="shared" si="157"/>
        <v>0</v>
      </c>
      <c r="J748" s="41">
        <f t="shared" si="157"/>
        <v>0</v>
      </c>
      <c r="K748" s="41">
        <f t="shared" si="157"/>
        <v>0</v>
      </c>
      <c r="L748" s="41">
        <f t="shared" si="157"/>
        <v>0</v>
      </c>
      <c r="N748" s="134">
        <f t="shared" ref="N748:X748" si="158">IF($N$11=$A706,B748,0)</f>
        <v>0</v>
      </c>
      <c r="O748" s="134">
        <f t="shared" si="158"/>
        <v>0</v>
      </c>
      <c r="P748" s="134">
        <f t="shared" si="158"/>
        <v>0</v>
      </c>
      <c r="Q748" s="134">
        <f t="shared" si="158"/>
        <v>0</v>
      </c>
      <c r="R748" s="134">
        <f t="shared" si="158"/>
        <v>0</v>
      </c>
      <c r="S748" s="134">
        <f t="shared" si="158"/>
        <v>0</v>
      </c>
      <c r="T748" s="134">
        <f t="shared" si="158"/>
        <v>0</v>
      </c>
      <c r="U748" s="134">
        <f t="shared" si="158"/>
        <v>0</v>
      </c>
      <c r="V748" s="134">
        <f t="shared" si="158"/>
        <v>0</v>
      </c>
      <c r="W748" s="134">
        <f t="shared" si="158"/>
        <v>0</v>
      </c>
      <c r="X748" s="134">
        <f t="shared" si="158"/>
        <v>0</v>
      </c>
      <c r="Z748" s="134">
        <f t="shared" ref="Z748:AJ748" si="159">IF($Z$11=$A706,B748,0)</f>
        <v>0</v>
      </c>
      <c r="AA748" s="134">
        <f t="shared" si="159"/>
        <v>0</v>
      </c>
      <c r="AB748" s="134">
        <f t="shared" si="159"/>
        <v>0</v>
      </c>
      <c r="AC748" s="134">
        <f t="shared" si="159"/>
        <v>0</v>
      </c>
      <c r="AD748" s="134">
        <f t="shared" si="159"/>
        <v>0</v>
      </c>
      <c r="AE748" s="134">
        <f t="shared" si="159"/>
        <v>0</v>
      </c>
      <c r="AF748" s="134">
        <f t="shared" si="159"/>
        <v>0</v>
      </c>
      <c r="AG748" s="134">
        <f t="shared" si="159"/>
        <v>0</v>
      </c>
      <c r="AH748" s="134">
        <f t="shared" si="159"/>
        <v>0</v>
      </c>
      <c r="AI748" s="134">
        <f t="shared" si="159"/>
        <v>0</v>
      </c>
      <c r="AJ748" s="134">
        <f t="shared" si="159"/>
        <v>0</v>
      </c>
      <c r="AL748" s="134">
        <f t="shared" ref="AL748:AV748" si="160">IF($AL$11=$A706,B748,0)</f>
        <v>0</v>
      </c>
      <c r="AM748" s="134">
        <f t="shared" si="160"/>
        <v>0</v>
      </c>
      <c r="AN748" s="134">
        <f t="shared" si="160"/>
        <v>0</v>
      </c>
      <c r="AO748" s="134">
        <f t="shared" si="160"/>
        <v>0</v>
      </c>
      <c r="AP748" s="134">
        <f t="shared" si="160"/>
        <v>0</v>
      </c>
      <c r="AQ748" s="134">
        <f t="shared" si="160"/>
        <v>0</v>
      </c>
      <c r="AR748" s="134">
        <f t="shared" si="160"/>
        <v>0</v>
      </c>
      <c r="AS748" s="134">
        <f t="shared" si="160"/>
        <v>0</v>
      </c>
      <c r="AT748" s="134">
        <f t="shared" si="160"/>
        <v>0</v>
      </c>
      <c r="AU748" s="134">
        <f t="shared" si="160"/>
        <v>0</v>
      </c>
      <c r="AV748" s="134">
        <f t="shared" si="160"/>
        <v>0</v>
      </c>
      <c r="AX748" s="134">
        <f t="shared" ref="AX748:BH748" si="161">IF($AX$11=$A706,B748,0)</f>
        <v>0</v>
      </c>
      <c r="AY748" s="134">
        <f t="shared" si="161"/>
        <v>0</v>
      </c>
      <c r="AZ748" s="134">
        <f t="shared" si="161"/>
        <v>0</v>
      </c>
      <c r="BA748" s="134">
        <f t="shared" si="161"/>
        <v>0</v>
      </c>
      <c r="BB748" s="134">
        <f t="shared" si="161"/>
        <v>0</v>
      </c>
      <c r="BC748" s="134">
        <f t="shared" si="161"/>
        <v>0</v>
      </c>
      <c r="BD748" s="134">
        <f t="shared" si="161"/>
        <v>0</v>
      </c>
      <c r="BE748" s="134">
        <f t="shared" si="161"/>
        <v>0</v>
      </c>
      <c r="BF748" s="134">
        <f t="shared" si="161"/>
        <v>0</v>
      </c>
      <c r="BG748" s="134">
        <f t="shared" si="161"/>
        <v>0</v>
      </c>
      <c r="BH748" s="134">
        <f t="shared" si="161"/>
        <v>0</v>
      </c>
    </row>
    <row r="749" spans="1:60" ht="12.75" hidden="1" customHeight="1" outlineLevel="1" x14ac:dyDescent="0.2">
      <c r="A749" s="9"/>
      <c r="B749" s="42"/>
      <c r="C749" s="42"/>
      <c r="D749" s="41">
        <f>ROUNDDOWN(D748*$D$7,2)</f>
        <v>0</v>
      </c>
      <c r="E749" s="42"/>
      <c r="F749" s="42"/>
      <c r="G749" s="42"/>
      <c r="H749" s="42"/>
      <c r="I749" s="42"/>
      <c r="J749" s="42"/>
      <c r="K749" s="42"/>
      <c r="L749" s="42"/>
      <c r="N749" s="135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Z749" s="135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L749" s="135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X749" s="135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</row>
    <row r="750" spans="1:60" ht="12.75" hidden="1" customHeight="1" outlineLevel="1" collapsed="1" x14ac:dyDescent="0.2">
      <c r="A750" s="7"/>
      <c r="B750" s="41">
        <f>B748</f>
        <v>0</v>
      </c>
      <c r="C750" s="41">
        <f>C748</f>
        <v>0</v>
      </c>
      <c r="D750" s="41">
        <f>D748+D749</f>
        <v>0</v>
      </c>
      <c r="E750" s="41"/>
      <c r="F750" s="41">
        <f t="shared" ref="F750:L750" si="162">F748</f>
        <v>0</v>
      </c>
      <c r="G750" s="41">
        <f t="shared" si="162"/>
        <v>0</v>
      </c>
      <c r="H750" s="41">
        <f t="shared" si="162"/>
        <v>0</v>
      </c>
      <c r="I750" s="41">
        <f t="shared" si="162"/>
        <v>0</v>
      </c>
      <c r="J750" s="41">
        <f t="shared" si="162"/>
        <v>0</v>
      </c>
      <c r="K750" s="41">
        <f t="shared" si="162"/>
        <v>0</v>
      </c>
      <c r="L750" s="41">
        <f t="shared" si="162"/>
        <v>0</v>
      </c>
      <c r="N750" s="150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Z750" s="150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L750" s="150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X750" s="150"/>
      <c r="AY750" s="151"/>
      <c r="AZ750" s="151"/>
      <c r="BA750" s="151"/>
      <c r="BB750" s="151"/>
      <c r="BC750" s="151"/>
      <c r="BD750" s="151"/>
      <c r="BE750" s="151"/>
      <c r="BF750" s="151"/>
      <c r="BG750" s="151"/>
      <c r="BH750" s="151"/>
    </row>
    <row r="751" spans="1:60" ht="12.75" hidden="1" customHeight="1" outlineLevel="2" x14ac:dyDescent="0.2">
      <c r="A751" s="7"/>
      <c r="B751" s="8"/>
      <c r="C751" s="35"/>
      <c r="D751" s="35"/>
      <c r="E751" s="35"/>
      <c r="F751" s="35"/>
      <c r="G751" s="35"/>
      <c r="H751" s="35"/>
      <c r="I751" s="35"/>
      <c r="J751" s="35"/>
      <c r="K751" s="35"/>
      <c r="L751" s="33"/>
      <c r="N751" s="135"/>
      <c r="O751" s="140"/>
      <c r="P751" s="140"/>
      <c r="Q751" s="140"/>
      <c r="R751" s="139"/>
      <c r="S751" s="139"/>
      <c r="T751" s="139"/>
      <c r="U751" s="139"/>
      <c r="V751" s="139"/>
      <c r="W751" s="139"/>
      <c r="X751" s="139"/>
      <c r="Z751" s="135"/>
      <c r="AA751" s="140"/>
      <c r="AB751" s="140"/>
      <c r="AC751" s="140"/>
      <c r="AD751" s="139"/>
      <c r="AE751" s="139"/>
      <c r="AF751" s="139"/>
      <c r="AG751" s="139"/>
      <c r="AH751" s="139"/>
      <c r="AI751" s="139"/>
      <c r="AJ751" s="139"/>
      <c r="AL751" s="135"/>
      <c r="AM751" s="140"/>
      <c r="AN751" s="140"/>
      <c r="AO751" s="140"/>
      <c r="AP751" s="139"/>
      <c r="AQ751" s="139"/>
      <c r="AR751" s="139"/>
      <c r="AS751" s="139"/>
      <c r="AT751" s="139"/>
      <c r="AU751" s="139"/>
      <c r="AV751" s="139"/>
      <c r="AX751" s="135"/>
      <c r="AY751" s="140"/>
      <c r="AZ751" s="140"/>
      <c r="BA751" s="140"/>
      <c r="BB751" s="139"/>
      <c r="BC751" s="139"/>
      <c r="BD751" s="139"/>
      <c r="BE751" s="139"/>
      <c r="BF751" s="139"/>
      <c r="BG751" s="139"/>
      <c r="BH751" s="139"/>
    </row>
    <row r="752" spans="1:60" ht="12.75" hidden="1" customHeight="1" outlineLevel="2" x14ac:dyDescent="0.2">
      <c r="A752" s="103" t="str">
        <f>A702</f>
        <v>BN: ______________________</v>
      </c>
      <c r="B752" s="104"/>
      <c r="C752" s="104"/>
      <c r="D752" s="105"/>
      <c r="E752" s="105"/>
      <c r="F752" s="105"/>
      <c r="G752" s="105"/>
      <c r="H752" s="105"/>
      <c r="I752" s="105"/>
      <c r="J752" s="105"/>
      <c r="K752" s="105"/>
      <c r="L752" s="106"/>
      <c r="N752" s="135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Z752" s="135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L752" s="135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X752" s="135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</row>
    <row r="753" spans="1:60" ht="12.75" hidden="1" customHeight="1" outlineLevel="2" x14ac:dyDescent="0.2">
      <c r="A753" s="7"/>
      <c r="B753" s="8"/>
      <c r="C753" s="36"/>
      <c r="D753" s="36"/>
      <c r="E753" s="36"/>
      <c r="F753" s="36"/>
      <c r="G753" s="36"/>
      <c r="H753" s="36"/>
      <c r="I753" s="36"/>
      <c r="J753" s="36"/>
      <c r="K753" s="36"/>
      <c r="L753" s="8"/>
      <c r="N753" s="135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Z753" s="135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L753" s="135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X753" s="135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</row>
    <row r="754" spans="1:60" ht="12.75" hidden="1" customHeight="1" outlineLevel="2" x14ac:dyDescent="0.2">
      <c r="A754" s="9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N754" s="135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Z754" s="135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L754" s="135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X754" s="135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</row>
    <row r="755" spans="1:60" ht="12.75" hidden="1" customHeight="1" outlineLevel="1" x14ac:dyDescent="0.2">
      <c r="A755" s="253" t="str">
        <f>A705</f>
        <v>Jahr</v>
      </c>
      <c r="B755" s="254"/>
      <c r="D755" s="21"/>
      <c r="E755" s="21"/>
      <c r="F755" s="21"/>
      <c r="G755" s="21"/>
      <c r="H755" s="21"/>
      <c r="I755" s="21"/>
      <c r="J755" s="8"/>
      <c r="K755" s="8"/>
      <c r="L755" s="10" t="str">
        <f>L705</f>
        <v xml:space="preserve"> Blatt</v>
      </c>
      <c r="N755" s="135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Z755" s="135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L755" s="135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X755" s="135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</row>
    <row r="756" spans="1:60" ht="12.75" hidden="1" customHeight="1" outlineLevel="1" collapsed="1" x14ac:dyDescent="0.2">
      <c r="A756" s="251">
        <f>'Anlage 4'!A756</f>
        <v>0</v>
      </c>
      <c r="B756" s="252"/>
      <c r="L756" s="31">
        <f>'Anlage 4'!T756</f>
        <v>16</v>
      </c>
      <c r="N756" s="135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Z756" s="135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L756" s="135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X756" s="135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</row>
    <row r="757" spans="1:60" ht="12.75" hidden="1" customHeight="1" outlineLevel="2" x14ac:dyDescent="0.2">
      <c r="A757" s="3"/>
      <c r="C757" s="8"/>
      <c r="D757" s="8"/>
      <c r="E757" s="8"/>
      <c r="F757" s="8"/>
      <c r="G757" s="8"/>
      <c r="H757" s="8"/>
      <c r="I757" s="8"/>
      <c r="J757" s="8"/>
      <c r="K757" s="8"/>
      <c r="L757" s="8"/>
      <c r="N757" s="135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Z757" s="135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L757" s="135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X757" s="135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</row>
    <row r="758" spans="1:60" ht="12.75" hidden="1" customHeight="1" outlineLevel="2" x14ac:dyDescent="0.2">
      <c r="A758" s="3"/>
      <c r="C758" s="8"/>
      <c r="D758" s="8"/>
      <c r="E758" s="8"/>
      <c r="F758" s="8"/>
      <c r="G758" s="8"/>
      <c r="H758" s="8"/>
      <c r="I758" s="8"/>
      <c r="J758" s="8"/>
      <c r="K758" s="8"/>
      <c r="L758" s="8"/>
      <c r="N758" s="135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Z758" s="135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L758" s="135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X758" s="135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</row>
    <row r="759" spans="1:60" ht="12.75" hidden="1" customHeight="1" outlineLevel="2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N759" s="135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Z759" s="135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L759" s="135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X759" s="135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</row>
    <row r="760" spans="1:60" ht="12.75" hidden="1" customHeight="1" outlineLevel="2" x14ac:dyDescent="0.2">
      <c r="A760" s="13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N760" s="135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Z760" s="135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L760" s="135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X760" s="135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</row>
    <row r="761" spans="1:60" ht="12.75" hidden="1" customHeight="1" outlineLevel="2" x14ac:dyDescent="0.2">
      <c r="A761" s="245" t="str">
        <f>A711</f>
        <v>FuE-Kategorie</v>
      </c>
      <c r="B761" s="49" t="str">
        <f>B711</f>
        <v>Personal</v>
      </c>
      <c r="C761" s="239" t="str">
        <f>C711</f>
        <v xml:space="preserve">Ausgabengruppe </v>
      </c>
      <c r="D761" s="239"/>
      <c r="E761" s="239"/>
      <c r="F761" s="239"/>
      <c r="G761" s="239"/>
      <c r="H761" s="239"/>
      <c r="I761" s="239"/>
      <c r="J761" s="239"/>
      <c r="K761" s="239"/>
      <c r="L761" s="239"/>
      <c r="N761" s="135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Z761" s="135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L761" s="135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X761" s="135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</row>
    <row r="762" spans="1:60" ht="12.75" hidden="1" customHeight="1" outlineLevel="2" x14ac:dyDescent="0.2">
      <c r="A762" s="246"/>
      <c r="B762" s="15" t="str">
        <f t="shared" ref="B762:L762" si="163">B712</f>
        <v/>
      </c>
      <c r="C762" s="15" t="str">
        <f t="shared" si="163"/>
        <v/>
      </c>
      <c r="D762" s="15" t="str">
        <f t="shared" si="163"/>
        <v/>
      </c>
      <c r="E762" s="15" t="str">
        <f t="shared" si="163"/>
        <v/>
      </c>
      <c r="F762" s="15" t="str">
        <f t="shared" si="163"/>
        <v/>
      </c>
      <c r="G762" s="15" t="str">
        <f t="shared" si="163"/>
        <v/>
      </c>
      <c r="H762" s="15" t="str">
        <f t="shared" si="163"/>
        <v/>
      </c>
      <c r="I762" s="15" t="str">
        <f t="shared" si="163"/>
        <v/>
      </c>
      <c r="J762" s="15" t="str">
        <f t="shared" si="163"/>
        <v/>
      </c>
      <c r="K762" s="15" t="str">
        <f t="shared" si="163"/>
        <v/>
      </c>
      <c r="L762" s="15" t="str">
        <f t="shared" si="163"/>
        <v/>
      </c>
      <c r="N762" s="135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Z762" s="135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L762" s="135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X762" s="135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</row>
    <row r="763" spans="1:60" ht="12.75" hidden="1" customHeight="1" outlineLevel="2" x14ac:dyDescent="0.2">
      <c r="A763" s="246"/>
      <c r="B763" s="26" t="str">
        <f t="shared" ref="B763:L763" si="164">B713</f>
        <v>Stunden</v>
      </c>
      <c r="C763" s="26" t="str">
        <f t="shared" si="164"/>
        <v/>
      </c>
      <c r="D763" s="26" t="str">
        <f t="shared" si="164"/>
        <v>Personal</v>
      </c>
      <c r="E763" s="26" t="str">
        <f t="shared" si="164"/>
        <v>Gemein-</v>
      </c>
      <c r="F763" s="26" t="str">
        <f t="shared" si="164"/>
        <v/>
      </c>
      <c r="G763" s="26" t="str">
        <f t="shared" si="164"/>
        <v/>
      </c>
      <c r="H763" s="26" t="str">
        <f t="shared" si="164"/>
        <v/>
      </c>
      <c r="I763" s="26" t="str">
        <f t="shared" si="164"/>
        <v/>
      </c>
      <c r="J763" s="26" t="str">
        <f t="shared" si="164"/>
        <v/>
      </c>
      <c r="K763" s="26" t="str">
        <f t="shared" si="164"/>
        <v/>
      </c>
      <c r="L763" s="26" t="str">
        <f t="shared" si="164"/>
        <v>externe</v>
      </c>
      <c r="N763" s="135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Z763" s="135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L763" s="135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X763" s="135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</row>
    <row r="764" spans="1:60" ht="12.75" hidden="1" customHeight="1" outlineLevel="2" x14ac:dyDescent="0.2">
      <c r="A764" s="246"/>
      <c r="B764" s="26" t="str">
        <f t="shared" ref="B764:L764" si="165">B714</f>
        <v>Gesamt</v>
      </c>
      <c r="C764" s="26" t="str">
        <f t="shared" si="165"/>
        <v/>
      </c>
      <c r="D764" s="26" t="str">
        <f t="shared" si="165"/>
        <v>Sp. 5x6</v>
      </c>
      <c r="E764" s="26" t="str">
        <f t="shared" si="165"/>
        <v>kosten</v>
      </c>
      <c r="F764" s="26" t="str">
        <f t="shared" si="165"/>
        <v/>
      </c>
      <c r="G764" s="26" t="str">
        <f t="shared" si="165"/>
        <v/>
      </c>
      <c r="H764" s="26" t="str">
        <f t="shared" si="165"/>
        <v/>
      </c>
      <c r="I764" s="26" t="str">
        <f t="shared" si="165"/>
        <v/>
      </c>
      <c r="J764" s="26" t="str">
        <f t="shared" si="165"/>
        <v/>
      </c>
      <c r="K764" s="26" t="str">
        <f t="shared" si="165"/>
        <v/>
      </c>
      <c r="L764" s="26" t="str">
        <f t="shared" si="165"/>
        <v>Studien-</v>
      </c>
      <c r="N764" s="135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Z764" s="135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L764" s="135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X764" s="135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</row>
    <row r="765" spans="1:60" ht="12.75" hidden="1" customHeight="1" outlineLevel="2" x14ac:dyDescent="0.2">
      <c r="A765" s="246"/>
      <c r="B765" s="26" t="str">
        <f t="shared" ref="B765:L765" si="166">B715</f>
        <v/>
      </c>
      <c r="C765" s="26" t="str">
        <f t="shared" si="166"/>
        <v/>
      </c>
      <c r="D765" s="26" t="str">
        <f t="shared" si="166"/>
        <v/>
      </c>
      <c r="E765" s="26" t="str">
        <f t="shared" si="166"/>
        <v/>
      </c>
      <c r="F765" s="26" t="str">
        <f t="shared" si="166"/>
        <v/>
      </c>
      <c r="G765" s="26" t="str">
        <f t="shared" si="166"/>
        <v/>
      </c>
      <c r="H765" s="26" t="str">
        <f t="shared" si="166"/>
        <v/>
      </c>
      <c r="I765" s="26" t="str">
        <f t="shared" si="166"/>
        <v/>
      </c>
      <c r="J765" s="26" t="str">
        <f t="shared" si="166"/>
        <v/>
      </c>
      <c r="K765" s="26" t="str">
        <f t="shared" si="166"/>
        <v/>
      </c>
      <c r="L765" s="26" t="str">
        <f t="shared" si="166"/>
        <v>kosten</v>
      </c>
      <c r="N765" s="135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Z765" s="135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L765" s="135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X765" s="135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</row>
    <row r="766" spans="1:60" ht="12.75" hidden="1" customHeight="1" outlineLevel="2" x14ac:dyDescent="0.2">
      <c r="A766" s="246"/>
      <c r="B766" s="26" t="str">
        <f t="shared" ref="B766:L766" si="167">B716</f>
        <v/>
      </c>
      <c r="C766" s="26" t="str">
        <f t="shared" si="167"/>
        <v/>
      </c>
      <c r="D766" s="26" t="str">
        <f t="shared" si="167"/>
        <v/>
      </c>
      <c r="E766" s="26" t="str">
        <f t="shared" si="167"/>
        <v/>
      </c>
      <c r="F766" s="26" t="str">
        <f t="shared" si="167"/>
        <v/>
      </c>
      <c r="G766" s="26" t="str">
        <f t="shared" si="167"/>
        <v/>
      </c>
      <c r="H766" s="26" t="str">
        <f t="shared" si="167"/>
        <v/>
      </c>
      <c r="I766" s="26" t="str">
        <f t="shared" si="167"/>
        <v/>
      </c>
      <c r="J766" s="26" t="str">
        <f t="shared" si="167"/>
        <v/>
      </c>
      <c r="K766" s="26" t="str">
        <f t="shared" si="167"/>
        <v/>
      </c>
      <c r="L766" s="26" t="str">
        <f t="shared" si="167"/>
        <v>(lt. Spalte 3)</v>
      </c>
      <c r="N766" s="135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Z766" s="135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L766" s="135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X766" s="135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</row>
    <row r="767" spans="1:60" ht="12.75" hidden="1" customHeight="1" outlineLevel="2" x14ac:dyDescent="0.2">
      <c r="A767" s="246"/>
      <c r="B767" s="26" t="str">
        <f t="shared" ref="B767:L767" si="168">B717</f>
        <v/>
      </c>
      <c r="C767" s="26" t="str">
        <f t="shared" si="168"/>
        <v/>
      </c>
      <c r="D767" s="26" t="str">
        <f t="shared" si="168"/>
        <v/>
      </c>
      <c r="E767" s="26" t="str">
        <f t="shared" si="168"/>
        <v/>
      </c>
      <c r="F767" s="26" t="str">
        <f t="shared" si="168"/>
        <v/>
      </c>
      <c r="G767" s="26" t="str">
        <f t="shared" si="168"/>
        <v/>
      </c>
      <c r="H767" s="26" t="str">
        <f t="shared" si="168"/>
        <v/>
      </c>
      <c r="I767" s="26" t="str">
        <f t="shared" si="168"/>
        <v/>
      </c>
      <c r="J767" s="26" t="str">
        <f t="shared" si="168"/>
        <v/>
      </c>
      <c r="K767" s="26" t="str">
        <f t="shared" si="168"/>
        <v/>
      </c>
      <c r="L767" s="26" t="str">
        <f t="shared" si="168"/>
        <v/>
      </c>
      <c r="N767" s="135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Z767" s="135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L767" s="135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X767" s="135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</row>
    <row r="768" spans="1:60" ht="12.75" hidden="1" customHeight="1" outlineLevel="2" x14ac:dyDescent="0.2">
      <c r="A768" s="247"/>
      <c r="B768" s="27" t="str">
        <f>B718</f>
        <v/>
      </c>
      <c r="C768" s="27" t="str">
        <f t="shared" ref="C768:L768" si="169">C718</f>
        <v>€</v>
      </c>
      <c r="D768" s="27" t="str">
        <f t="shared" si="169"/>
        <v>€</v>
      </c>
      <c r="E768" s="27" t="str">
        <f t="shared" si="169"/>
        <v>€</v>
      </c>
      <c r="F768" s="27" t="str">
        <f t="shared" si="169"/>
        <v>€</v>
      </c>
      <c r="G768" s="27" t="str">
        <f t="shared" si="169"/>
        <v>€</v>
      </c>
      <c r="H768" s="27" t="str">
        <f t="shared" si="169"/>
        <v>€</v>
      </c>
      <c r="I768" s="27" t="str">
        <f t="shared" si="169"/>
        <v>€</v>
      </c>
      <c r="J768" s="27" t="str">
        <f t="shared" si="169"/>
        <v>€</v>
      </c>
      <c r="K768" s="27" t="str">
        <f t="shared" si="169"/>
        <v>€</v>
      </c>
      <c r="L768" s="27" t="str">
        <f t="shared" si="169"/>
        <v>€</v>
      </c>
      <c r="N768" s="135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Z768" s="135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L768" s="135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X768" s="135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</row>
    <row r="769" spans="1:60" ht="12.75" hidden="1" customHeight="1" outlineLevel="2" collapsed="1" x14ac:dyDescent="0.2">
      <c r="A769" s="18" t="str">
        <f>A719</f>
        <v/>
      </c>
      <c r="B769" s="18">
        <f t="shared" ref="B769:L769" si="170">B719</f>
        <v>5</v>
      </c>
      <c r="C769" s="18" t="str">
        <f t="shared" si="170"/>
        <v/>
      </c>
      <c r="D769" s="18">
        <f t="shared" si="170"/>
        <v>7</v>
      </c>
      <c r="E769" s="18" t="str">
        <f t="shared" si="170"/>
        <v/>
      </c>
      <c r="F769" s="18" t="str">
        <f t="shared" si="170"/>
        <v/>
      </c>
      <c r="G769" s="18" t="str">
        <f t="shared" si="170"/>
        <v/>
      </c>
      <c r="H769" s="18" t="str">
        <f t="shared" si="170"/>
        <v/>
      </c>
      <c r="I769" s="18" t="str">
        <f t="shared" si="170"/>
        <v/>
      </c>
      <c r="J769" s="18" t="str">
        <f t="shared" si="170"/>
        <v/>
      </c>
      <c r="K769" s="18" t="str">
        <f t="shared" si="170"/>
        <v/>
      </c>
      <c r="L769" s="18">
        <f t="shared" si="170"/>
        <v>8</v>
      </c>
      <c r="N769" s="135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Z769" s="135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L769" s="135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X769" s="135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</row>
    <row r="770" spans="1:60" ht="12.75" hidden="1" customHeight="1" outlineLevel="3" x14ac:dyDescent="0.2">
      <c r="A770" s="78" t="str">
        <f>'Anlage 4'!D770</f>
        <v>O</v>
      </c>
      <c r="B770" s="38">
        <f>IF($A770=$D$5,'Anlage 4'!H770,0)</f>
        <v>0</v>
      </c>
      <c r="C770" s="38">
        <f>IF($A770=$D$5,'Anlage 4'!K770,0)</f>
        <v>0</v>
      </c>
      <c r="D770" s="38">
        <f>IF($A770=$D$5,'Anlage 4'!L770,0)</f>
        <v>0</v>
      </c>
      <c r="E770" s="38">
        <f>IF($A770=$D$5,'Anlage 4'!M770,0)</f>
        <v>0</v>
      </c>
      <c r="F770" s="38">
        <f>IF($A770=$D$5,'Anlage 4'!N770,0)</f>
        <v>0</v>
      </c>
      <c r="G770" s="38">
        <f>IF($A770=$D$5,'Anlage 4'!O770,0)</f>
        <v>0</v>
      </c>
      <c r="H770" s="38">
        <f>IF($A770=$D$5,'Anlage 4'!P770,0)</f>
        <v>0</v>
      </c>
      <c r="I770" s="38">
        <f>IF($A770=$D$5,'Anlage 4'!Q770,0)</f>
        <v>0</v>
      </c>
      <c r="J770" s="38">
        <f>IF($A770=$D$5,'Anlage 4'!R770,0)</f>
        <v>0</v>
      </c>
      <c r="K770" s="38">
        <f>IF($A770=$D$5,'Anlage 4'!S770,0)</f>
        <v>0</v>
      </c>
      <c r="L770" s="38">
        <f>IF($A770=$D$5,'Anlage 4'!T770,0)</f>
        <v>0</v>
      </c>
      <c r="N770" s="135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Z770" s="135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L770" s="135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X770" s="135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</row>
    <row r="771" spans="1:60" ht="12.75" hidden="1" customHeight="1" outlineLevel="3" x14ac:dyDescent="0.2">
      <c r="A771" s="79" t="str">
        <f>'Anlage 4'!D771</f>
        <v>O</v>
      </c>
      <c r="B771" s="38" t="str">
        <f>IF($A771=$D$5,IF('Anlage 4'!E771="Übertrag",'Anlage 4'!E771,'Anlage 4'!H771),0)</f>
        <v>Übertrag</v>
      </c>
      <c r="C771" s="38">
        <f>IF($A771=$D$5,IF($B771="Übertrag",0,'Anlage 4'!K771),0)</f>
        <v>0</v>
      </c>
      <c r="D771" s="38">
        <f>IF($A771=$D$5,IF($B771="Übertrag",0,'Anlage 4'!L771),0)</f>
        <v>0</v>
      </c>
      <c r="E771" s="38">
        <f>IF($A771=$D$5,IF($B771="Übertrag",0,'Anlage 4'!M771),0)</f>
        <v>0</v>
      </c>
      <c r="F771" s="38">
        <f>IF($A771=$D$5,IF($B771="Übertrag",0,'Anlage 4'!N771),0)</f>
        <v>0</v>
      </c>
      <c r="G771" s="38">
        <f>IF($A771=$D$5,IF($B771="Übertrag",0,'Anlage 4'!O771),0)</f>
        <v>0</v>
      </c>
      <c r="H771" s="38">
        <f>IF($A771=$D$5,IF($B771="Übertrag",0,'Anlage 4'!P771),0)</f>
        <v>0</v>
      </c>
      <c r="I771" s="38">
        <f>IF($A771=$D$5,IF($B771="Übertrag",0,'Anlage 4'!Q771),0)</f>
        <v>0</v>
      </c>
      <c r="J771" s="38">
        <f>IF($A771=$D$5,IF($B771="Übertrag",0,'Anlage 4'!R771),0)</f>
        <v>0</v>
      </c>
      <c r="K771" s="38">
        <f>IF($A771=$D$5,IF($B771="Übertrag",0,'Anlage 4'!S771),0)</f>
        <v>0</v>
      </c>
      <c r="L771" s="38">
        <f>IF($A771=$D$5,IF($B771="Übertrag",0,'Anlage 4'!T771),0)</f>
        <v>0</v>
      </c>
      <c r="N771" s="135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Z771" s="135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L771" s="135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X771" s="135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</row>
    <row r="772" spans="1:60" ht="12.75" hidden="1" customHeight="1" outlineLevel="3" x14ac:dyDescent="0.2">
      <c r="A772" s="79" t="str">
        <f>'Anlage 4'!D772</f>
        <v>O</v>
      </c>
      <c r="B772" s="38">
        <f>IF($A772=$D$5,'Anlage 4'!H772,0)</f>
        <v>0</v>
      </c>
      <c r="C772" s="38">
        <f>IF($A772=$D$5,'Anlage 4'!K772,0)</f>
        <v>0</v>
      </c>
      <c r="D772" s="38">
        <f>IF($A772=$D$5,'Anlage 4'!L772,0)</f>
        <v>0</v>
      </c>
      <c r="E772" s="38">
        <f>IF($A772=$D$5,'Anlage 4'!M772,0)</f>
        <v>0</v>
      </c>
      <c r="F772" s="38">
        <f>IF($A772=$D$5,'Anlage 4'!N772,0)</f>
        <v>0</v>
      </c>
      <c r="G772" s="38">
        <f>IF($A772=$D$5,'Anlage 4'!O772,0)</f>
        <v>0</v>
      </c>
      <c r="H772" s="38">
        <f>IF($A772=$D$5,'Anlage 4'!P772,0)</f>
        <v>0</v>
      </c>
      <c r="I772" s="38">
        <f>IF($A772=$D$5,'Anlage 4'!Q772,0)</f>
        <v>0</v>
      </c>
      <c r="J772" s="38">
        <f>IF($A772=$D$5,'Anlage 4'!R772,0)</f>
        <v>0</v>
      </c>
      <c r="K772" s="38">
        <f>IF($A772=$D$5,'Anlage 4'!S772,0)</f>
        <v>0</v>
      </c>
      <c r="L772" s="38">
        <f>IF($A772=$D$5,'Anlage 4'!T772,0)</f>
        <v>0</v>
      </c>
      <c r="N772" s="135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Z772" s="135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L772" s="135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X772" s="135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</row>
    <row r="773" spans="1:60" ht="12.75" hidden="1" customHeight="1" outlineLevel="3" x14ac:dyDescent="0.2">
      <c r="A773" s="79" t="str">
        <f>'Anlage 4'!D773</f>
        <v>O</v>
      </c>
      <c r="B773" s="38">
        <f>IF($A773=$D$5,'Anlage 4'!H773,0)</f>
        <v>0</v>
      </c>
      <c r="C773" s="38">
        <f>IF($A773=$D$5,'Anlage 4'!K773,0)</f>
        <v>0</v>
      </c>
      <c r="D773" s="38">
        <f>IF($A773=$D$5,'Anlage 4'!L773,0)</f>
        <v>0</v>
      </c>
      <c r="E773" s="38">
        <f>IF($A773=$D$5,'Anlage 4'!M773,0)</f>
        <v>0</v>
      </c>
      <c r="F773" s="38">
        <f>IF($A773=$D$5,'Anlage 4'!N773,0)</f>
        <v>0</v>
      </c>
      <c r="G773" s="38">
        <f>IF($A773=$D$5,'Anlage 4'!O773,0)</f>
        <v>0</v>
      </c>
      <c r="H773" s="38">
        <f>IF($A773=$D$5,'Anlage 4'!P773,0)</f>
        <v>0</v>
      </c>
      <c r="I773" s="38">
        <f>IF($A773=$D$5,'Anlage 4'!Q773,0)</f>
        <v>0</v>
      </c>
      <c r="J773" s="38">
        <f>IF($A773=$D$5,'Anlage 4'!R773,0)</f>
        <v>0</v>
      </c>
      <c r="K773" s="38">
        <f>IF($A773=$D$5,'Anlage 4'!S773,0)</f>
        <v>0</v>
      </c>
      <c r="L773" s="38">
        <f>IF($A773=$D$5,'Anlage 4'!T773,0)</f>
        <v>0</v>
      </c>
      <c r="N773" s="135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Z773" s="135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L773" s="135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X773" s="135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</row>
    <row r="774" spans="1:60" ht="12.75" hidden="1" customHeight="1" outlineLevel="3" x14ac:dyDescent="0.2">
      <c r="A774" s="79" t="str">
        <f>'Anlage 4'!D774</f>
        <v>O</v>
      </c>
      <c r="B774" s="38">
        <f>IF($A774=$D$5,'Anlage 4'!H774,0)</f>
        <v>0</v>
      </c>
      <c r="C774" s="38">
        <f>IF($A774=$D$5,'Anlage 4'!K774,0)</f>
        <v>0</v>
      </c>
      <c r="D774" s="38">
        <f>IF($A774=$D$5,'Anlage 4'!L774,0)</f>
        <v>0</v>
      </c>
      <c r="E774" s="38">
        <f>IF($A774=$D$5,'Anlage 4'!M774,0)</f>
        <v>0</v>
      </c>
      <c r="F774" s="38">
        <f>IF($A774=$D$5,'Anlage 4'!N774,0)</f>
        <v>0</v>
      </c>
      <c r="G774" s="38">
        <f>IF($A774=$D$5,'Anlage 4'!O774,0)</f>
        <v>0</v>
      </c>
      <c r="H774" s="38">
        <f>IF($A774=$D$5,'Anlage 4'!P774,0)</f>
        <v>0</v>
      </c>
      <c r="I774" s="38">
        <f>IF($A774=$D$5,'Anlage 4'!Q774,0)</f>
        <v>0</v>
      </c>
      <c r="J774" s="38">
        <f>IF($A774=$D$5,'Anlage 4'!R774,0)</f>
        <v>0</v>
      </c>
      <c r="K774" s="38">
        <f>IF($A774=$D$5,'Anlage 4'!S774,0)</f>
        <v>0</v>
      </c>
      <c r="L774" s="38">
        <f>IF($A774=$D$5,'Anlage 4'!T774,0)</f>
        <v>0</v>
      </c>
      <c r="N774" s="135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Z774" s="135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L774" s="135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X774" s="135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</row>
    <row r="775" spans="1:60" ht="12.75" hidden="1" customHeight="1" outlineLevel="3" x14ac:dyDescent="0.2">
      <c r="A775" s="79" t="str">
        <f>'Anlage 4'!D775</f>
        <v>O</v>
      </c>
      <c r="B775" s="38">
        <f>IF($A775=$D$5,'Anlage 4'!H775,0)</f>
        <v>0</v>
      </c>
      <c r="C775" s="38">
        <f>IF($A775=$D$5,'Anlage 4'!K775,0)</f>
        <v>0</v>
      </c>
      <c r="D775" s="38">
        <f>IF($A775=$D$5,'Anlage 4'!L775,0)</f>
        <v>0</v>
      </c>
      <c r="E775" s="38">
        <f>IF($A775=$D$5,'Anlage 4'!M775,0)</f>
        <v>0</v>
      </c>
      <c r="F775" s="38">
        <f>IF($A775=$D$5,'Anlage 4'!N775,0)</f>
        <v>0</v>
      </c>
      <c r="G775" s="38">
        <f>IF($A775=$D$5,'Anlage 4'!O775,0)</f>
        <v>0</v>
      </c>
      <c r="H775" s="38">
        <f>IF($A775=$D$5,'Anlage 4'!P775,0)</f>
        <v>0</v>
      </c>
      <c r="I775" s="38">
        <f>IF($A775=$D$5,'Anlage 4'!Q775,0)</f>
        <v>0</v>
      </c>
      <c r="J775" s="38">
        <f>IF($A775=$D$5,'Anlage 4'!R775,0)</f>
        <v>0</v>
      </c>
      <c r="K775" s="38">
        <f>IF($A775=$D$5,'Anlage 4'!S775,0)</f>
        <v>0</v>
      </c>
      <c r="L775" s="38">
        <f>IF($A775=$D$5,'Anlage 4'!T775,0)</f>
        <v>0</v>
      </c>
      <c r="N775" s="135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Z775" s="135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L775" s="135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X775" s="135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</row>
    <row r="776" spans="1:60" ht="12.75" hidden="1" customHeight="1" outlineLevel="3" x14ac:dyDescent="0.2">
      <c r="A776" s="79" t="str">
        <f>'Anlage 4'!D776</f>
        <v>O</v>
      </c>
      <c r="B776" s="38">
        <f>IF($A776=$D$5,'Anlage 4'!H776,0)</f>
        <v>0</v>
      </c>
      <c r="C776" s="38">
        <f>IF($A776=$D$5,'Anlage 4'!K776,0)</f>
        <v>0</v>
      </c>
      <c r="D776" s="38">
        <f>IF($A776=$D$5,'Anlage 4'!L776,0)</f>
        <v>0</v>
      </c>
      <c r="E776" s="38">
        <f>IF($A776=$D$5,'Anlage 4'!M776,0)</f>
        <v>0</v>
      </c>
      <c r="F776" s="38">
        <f>IF($A776=$D$5,'Anlage 4'!N776,0)</f>
        <v>0</v>
      </c>
      <c r="G776" s="38">
        <f>IF($A776=$D$5,'Anlage 4'!O776,0)</f>
        <v>0</v>
      </c>
      <c r="H776" s="38">
        <f>IF($A776=$D$5,'Anlage 4'!P776,0)</f>
        <v>0</v>
      </c>
      <c r="I776" s="38">
        <f>IF($A776=$D$5,'Anlage 4'!Q776,0)</f>
        <v>0</v>
      </c>
      <c r="J776" s="38">
        <f>IF($A776=$D$5,'Anlage 4'!R776,0)</f>
        <v>0</v>
      </c>
      <c r="K776" s="38">
        <f>IF($A776=$D$5,'Anlage 4'!S776,0)</f>
        <v>0</v>
      </c>
      <c r="L776" s="38">
        <f>IF($A776=$D$5,'Anlage 4'!T776,0)</f>
        <v>0</v>
      </c>
      <c r="N776" s="135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Z776" s="135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L776" s="135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X776" s="135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</row>
    <row r="777" spans="1:60" ht="12.75" hidden="1" customHeight="1" outlineLevel="3" x14ac:dyDescent="0.2">
      <c r="A777" s="79" t="str">
        <f>'Anlage 4'!D777</f>
        <v>O</v>
      </c>
      <c r="B777" s="38">
        <f>IF($A777=$D$5,'Anlage 4'!H777,0)</f>
        <v>0</v>
      </c>
      <c r="C777" s="38">
        <f>IF($A777=$D$5,'Anlage 4'!K777,0)</f>
        <v>0</v>
      </c>
      <c r="D777" s="38">
        <f>IF($A777=$D$5,'Anlage 4'!L777,0)</f>
        <v>0</v>
      </c>
      <c r="E777" s="38">
        <f>IF($A777=$D$5,'Anlage 4'!M777,0)</f>
        <v>0</v>
      </c>
      <c r="F777" s="38">
        <f>IF($A777=$D$5,'Anlage 4'!N777,0)</f>
        <v>0</v>
      </c>
      <c r="G777" s="38">
        <f>IF($A777=$D$5,'Anlage 4'!O777,0)</f>
        <v>0</v>
      </c>
      <c r="H777" s="38">
        <f>IF($A777=$D$5,'Anlage 4'!P777,0)</f>
        <v>0</v>
      </c>
      <c r="I777" s="38">
        <f>IF($A777=$D$5,'Anlage 4'!Q777,0)</f>
        <v>0</v>
      </c>
      <c r="J777" s="38">
        <f>IF($A777=$D$5,'Anlage 4'!R777,0)</f>
        <v>0</v>
      </c>
      <c r="K777" s="38">
        <f>IF($A777=$D$5,'Anlage 4'!S777,0)</f>
        <v>0</v>
      </c>
      <c r="L777" s="38">
        <f>IF($A777=$D$5,'Anlage 4'!T777,0)</f>
        <v>0</v>
      </c>
      <c r="N777" s="135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Z777" s="135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L777" s="135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X777" s="135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</row>
    <row r="778" spans="1:60" ht="12.75" hidden="1" customHeight="1" outlineLevel="3" x14ac:dyDescent="0.2">
      <c r="A778" s="79" t="str">
        <f>'Anlage 4'!D778</f>
        <v>O</v>
      </c>
      <c r="B778" s="38">
        <f>IF($A778=$D$5,'Anlage 4'!H778,0)</f>
        <v>0</v>
      </c>
      <c r="C778" s="38">
        <f>IF($A778=$D$5,'Anlage 4'!K778,0)</f>
        <v>0</v>
      </c>
      <c r="D778" s="38">
        <f>IF($A778=$D$5,'Anlage 4'!L778,0)</f>
        <v>0</v>
      </c>
      <c r="E778" s="38">
        <f>IF($A778=$D$5,'Anlage 4'!M778,0)</f>
        <v>0</v>
      </c>
      <c r="F778" s="38">
        <f>IF($A778=$D$5,'Anlage 4'!N778,0)</f>
        <v>0</v>
      </c>
      <c r="G778" s="38">
        <f>IF($A778=$D$5,'Anlage 4'!O778,0)</f>
        <v>0</v>
      </c>
      <c r="H778" s="38">
        <f>IF($A778=$D$5,'Anlage 4'!P778,0)</f>
        <v>0</v>
      </c>
      <c r="I778" s="38">
        <f>IF($A778=$D$5,'Anlage 4'!Q778,0)</f>
        <v>0</v>
      </c>
      <c r="J778" s="38">
        <f>IF($A778=$D$5,'Anlage 4'!R778,0)</f>
        <v>0</v>
      </c>
      <c r="K778" s="38">
        <f>IF($A778=$D$5,'Anlage 4'!S778,0)</f>
        <v>0</v>
      </c>
      <c r="L778" s="38">
        <f>IF($A778=$D$5,'Anlage 4'!T778,0)</f>
        <v>0</v>
      </c>
      <c r="N778" s="135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Z778" s="135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L778" s="135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X778" s="135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</row>
    <row r="779" spans="1:60" ht="12.75" hidden="1" customHeight="1" outlineLevel="3" x14ac:dyDescent="0.2">
      <c r="A779" s="79" t="str">
        <f>'Anlage 4'!D779</f>
        <v>O</v>
      </c>
      <c r="B779" s="38">
        <f>IF($A779=$D$5,'Anlage 4'!H779,0)</f>
        <v>0</v>
      </c>
      <c r="C779" s="38">
        <f>IF($A779=$D$5,'Anlage 4'!K779,0)</f>
        <v>0</v>
      </c>
      <c r="D779" s="38">
        <f>IF($A779=$D$5,'Anlage 4'!L779,0)</f>
        <v>0</v>
      </c>
      <c r="E779" s="38">
        <f>IF($A779=$D$5,'Anlage 4'!M779,0)</f>
        <v>0</v>
      </c>
      <c r="F779" s="38">
        <f>IF($A779=$D$5,'Anlage 4'!N779,0)</f>
        <v>0</v>
      </c>
      <c r="G779" s="38">
        <f>IF($A779=$D$5,'Anlage 4'!O779,0)</f>
        <v>0</v>
      </c>
      <c r="H779" s="38">
        <f>IF($A779=$D$5,'Anlage 4'!P779,0)</f>
        <v>0</v>
      </c>
      <c r="I779" s="38">
        <f>IF($A779=$D$5,'Anlage 4'!Q779,0)</f>
        <v>0</v>
      </c>
      <c r="J779" s="38">
        <f>IF($A779=$D$5,'Anlage 4'!R779,0)</f>
        <v>0</v>
      </c>
      <c r="K779" s="38">
        <f>IF($A779=$D$5,'Anlage 4'!S779,0)</f>
        <v>0</v>
      </c>
      <c r="L779" s="38">
        <f>IF($A779=$D$5,'Anlage 4'!T779,0)</f>
        <v>0</v>
      </c>
      <c r="N779" s="135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Z779" s="135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L779" s="135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X779" s="135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</row>
    <row r="780" spans="1:60" ht="12.75" hidden="1" customHeight="1" outlineLevel="3" x14ac:dyDescent="0.2">
      <c r="A780" s="79" t="str">
        <f>'Anlage 4'!D780</f>
        <v>O</v>
      </c>
      <c r="B780" s="38">
        <f>IF($A780=$D$5,'Anlage 4'!H780,0)</f>
        <v>0</v>
      </c>
      <c r="C780" s="38">
        <f>IF($A780=$D$5,'Anlage 4'!K780,0)</f>
        <v>0</v>
      </c>
      <c r="D780" s="38">
        <f>IF($A780=$D$5,'Anlage 4'!L780,0)</f>
        <v>0</v>
      </c>
      <c r="E780" s="38">
        <f>IF($A780=$D$5,'Anlage 4'!M780,0)</f>
        <v>0</v>
      </c>
      <c r="F780" s="38">
        <f>IF($A780=$D$5,'Anlage 4'!N780,0)</f>
        <v>0</v>
      </c>
      <c r="G780" s="38">
        <f>IF($A780=$D$5,'Anlage 4'!O780,0)</f>
        <v>0</v>
      </c>
      <c r="H780" s="38">
        <f>IF($A780=$D$5,'Anlage 4'!P780,0)</f>
        <v>0</v>
      </c>
      <c r="I780" s="38">
        <f>IF($A780=$D$5,'Anlage 4'!Q780,0)</f>
        <v>0</v>
      </c>
      <c r="J780" s="38">
        <f>IF($A780=$D$5,'Anlage 4'!R780,0)</f>
        <v>0</v>
      </c>
      <c r="K780" s="38">
        <f>IF($A780=$D$5,'Anlage 4'!S780,0)</f>
        <v>0</v>
      </c>
      <c r="L780" s="38">
        <f>IF($A780=$D$5,'Anlage 4'!T780,0)</f>
        <v>0</v>
      </c>
      <c r="N780" s="135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Z780" s="135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L780" s="135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X780" s="135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</row>
    <row r="781" spans="1:60" ht="12.75" hidden="1" customHeight="1" outlineLevel="3" x14ac:dyDescent="0.2">
      <c r="A781" s="79" t="str">
        <f>'Anlage 4'!D781</f>
        <v>O</v>
      </c>
      <c r="B781" s="38">
        <f>IF($A781=$D$5,'Anlage 4'!H781,0)</f>
        <v>0</v>
      </c>
      <c r="C781" s="38">
        <f>IF($A781=$D$5,'Anlage 4'!K781,0)</f>
        <v>0</v>
      </c>
      <c r="D781" s="38">
        <f>IF($A781=$D$5,'Anlage 4'!L781,0)</f>
        <v>0</v>
      </c>
      <c r="E781" s="38">
        <f>IF($A781=$D$5,'Anlage 4'!M781,0)</f>
        <v>0</v>
      </c>
      <c r="F781" s="38">
        <f>IF($A781=$D$5,'Anlage 4'!N781,0)</f>
        <v>0</v>
      </c>
      <c r="G781" s="38">
        <f>IF($A781=$D$5,'Anlage 4'!O781,0)</f>
        <v>0</v>
      </c>
      <c r="H781" s="38">
        <f>IF($A781=$D$5,'Anlage 4'!P781,0)</f>
        <v>0</v>
      </c>
      <c r="I781" s="38">
        <f>IF($A781=$D$5,'Anlage 4'!Q781,0)</f>
        <v>0</v>
      </c>
      <c r="J781" s="38">
        <f>IF($A781=$D$5,'Anlage 4'!R781,0)</f>
        <v>0</v>
      </c>
      <c r="K781" s="38">
        <f>IF($A781=$D$5,'Anlage 4'!S781,0)</f>
        <v>0</v>
      </c>
      <c r="L781" s="38">
        <f>IF($A781=$D$5,'Anlage 4'!T781,0)</f>
        <v>0</v>
      </c>
      <c r="N781" s="135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Z781" s="135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L781" s="135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X781" s="135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</row>
    <row r="782" spans="1:60" ht="12.75" hidden="1" customHeight="1" outlineLevel="3" x14ac:dyDescent="0.2">
      <c r="A782" s="79" t="str">
        <f>'Anlage 4'!D782</f>
        <v>O</v>
      </c>
      <c r="B782" s="38">
        <f>IF($A782=$D$5,'Anlage 4'!H782,0)</f>
        <v>0</v>
      </c>
      <c r="C782" s="38">
        <f>IF($A782=$D$5,'Anlage 4'!K782,0)</f>
        <v>0</v>
      </c>
      <c r="D782" s="38">
        <f>IF($A782=$D$5,'Anlage 4'!L782,0)</f>
        <v>0</v>
      </c>
      <c r="E782" s="38">
        <f>IF($A782=$D$5,'Anlage 4'!M782,0)</f>
        <v>0</v>
      </c>
      <c r="F782" s="38">
        <f>IF($A782=$D$5,'Anlage 4'!N782,0)</f>
        <v>0</v>
      </c>
      <c r="G782" s="38">
        <f>IF($A782=$D$5,'Anlage 4'!O782,0)</f>
        <v>0</v>
      </c>
      <c r="H782" s="38">
        <f>IF($A782=$D$5,'Anlage 4'!P782,0)</f>
        <v>0</v>
      </c>
      <c r="I782" s="38">
        <f>IF($A782=$D$5,'Anlage 4'!Q782,0)</f>
        <v>0</v>
      </c>
      <c r="J782" s="38">
        <f>IF($A782=$D$5,'Anlage 4'!R782,0)</f>
        <v>0</v>
      </c>
      <c r="K782" s="38">
        <f>IF($A782=$D$5,'Anlage 4'!S782,0)</f>
        <v>0</v>
      </c>
      <c r="L782" s="38">
        <f>IF($A782=$D$5,'Anlage 4'!T782,0)</f>
        <v>0</v>
      </c>
      <c r="N782" s="135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Z782" s="135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L782" s="135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X782" s="135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</row>
    <row r="783" spans="1:60" ht="12.75" hidden="1" customHeight="1" outlineLevel="3" x14ac:dyDescent="0.2">
      <c r="A783" s="79" t="str">
        <f>'Anlage 4'!D783</f>
        <v>O</v>
      </c>
      <c r="B783" s="38">
        <f>IF($A783=$D$5,'Anlage 4'!H783,0)</f>
        <v>0</v>
      </c>
      <c r="C783" s="38">
        <f>IF($A783=$D$5,'Anlage 4'!K783,0)</f>
        <v>0</v>
      </c>
      <c r="D783" s="38">
        <f>IF($A783=$D$5,'Anlage 4'!L783,0)</f>
        <v>0</v>
      </c>
      <c r="E783" s="38">
        <f>IF($A783=$D$5,'Anlage 4'!M783,0)</f>
        <v>0</v>
      </c>
      <c r="F783" s="38">
        <f>IF($A783=$D$5,'Anlage 4'!N783,0)</f>
        <v>0</v>
      </c>
      <c r="G783" s="38">
        <f>IF($A783=$D$5,'Anlage 4'!O783,0)</f>
        <v>0</v>
      </c>
      <c r="H783" s="38">
        <f>IF($A783=$D$5,'Anlage 4'!P783,0)</f>
        <v>0</v>
      </c>
      <c r="I783" s="38">
        <f>IF($A783=$D$5,'Anlage 4'!Q783,0)</f>
        <v>0</v>
      </c>
      <c r="J783" s="38">
        <f>IF($A783=$D$5,'Anlage 4'!R783,0)</f>
        <v>0</v>
      </c>
      <c r="K783" s="38">
        <f>IF($A783=$D$5,'Anlage 4'!S783,0)</f>
        <v>0</v>
      </c>
      <c r="L783" s="38">
        <f>IF($A783=$D$5,'Anlage 4'!T783,0)</f>
        <v>0</v>
      </c>
      <c r="N783" s="135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Z783" s="135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L783" s="135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X783" s="135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</row>
    <row r="784" spans="1:60" ht="12.75" hidden="1" customHeight="1" outlineLevel="3" x14ac:dyDescent="0.2">
      <c r="A784" s="79" t="str">
        <f>'Anlage 4'!D784</f>
        <v>O</v>
      </c>
      <c r="B784" s="38">
        <f>IF($A784=$D$5,'Anlage 4'!H784,0)</f>
        <v>0</v>
      </c>
      <c r="C784" s="38">
        <f>IF($A784=$D$5,'Anlage 4'!K784,0)</f>
        <v>0</v>
      </c>
      <c r="D784" s="38">
        <f>IF($A784=$D$5,'Anlage 4'!L784,0)</f>
        <v>0</v>
      </c>
      <c r="E784" s="38">
        <f>IF($A784=$D$5,'Anlage 4'!M784,0)</f>
        <v>0</v>
      </c>
      <c r="F784" s="38">
        <f>IF($A784=$D$5,'Anlage 4'!N784,0)</f>
        <v>0</v>
      </c>
      <c r="G784" s="38">
        <f>IF($A784=$D$5,'Anlage 4'!O784,0)</f>
        <v>0</v>
      </c>
      <c r="H784" s="38">
        <f>IF($A784=$D$5,'Anlage 4'!P784,0)</f>
        <v>0</v>
      </c>
      <c r="I784" s="38">
        <f>IF($A784=$D$5,'Anlage 4'!Q784,0)</f>
        <v>0</v>
      </c>
      <c r="J784" s="38">
        <f>IF($A784=$D$5,'Anlage 4'!R784,0)</f>
        <v>0</v>
      </c>
      <c r="K784" s="38">
        <f>IF($A784=$D$5,'Anlage 4'!S784,0)</f>
        <v>0</v>
      </c>
      <c r="L784" s="38">
        <f>IF($A784=$D$5,'Anlage 4'!T784,0)</f>
        <v>0</v>
      </c>
      <c r="N784" s="135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Z784" s="135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L784" s="135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X784" s="135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</row>
    <row r="785" spans="1:60" ht="12.75" hidden="1" customHeight="1" outlineLevel="3" x14ac:dyDescent="0.2">
      <c r="A785" s="79" t="str">
        <f>'Anlage 4'!D785</f>
        <v>O</v>
      </c>
      <c r="B785" s="38">
        <f>IF($A785=$D$5,'Anlage 4'!H785,0)</f>
        <v>0</v>
      </c>
      <c r="C785" s="38">
        <f>IF($A785=$D$5,'Anlage 4'!K785,0)</f>
        <v>0</v>
      </c>
      <c r="D785" s="38">
        <f>IF($A785=$D$5,'Anlage 4'!L785,0)</f>
        <v>0</v>
      </c>
      <c r="E785" s="38">
        <f>IF($A785=$D$5,'Anlage 4'!M785,0)</f>
        <v>0</v>
      </c>
      <c r="F785" s="38">
        <f>IF($A785=$D$5,'Anlage 4'!N785,0)</f>
        <v>0</v>
      </c>
      <c r="G785" s="38">
        <f>IF($A785=$D$5,'Anlage 4'!O785,0)</f>
        <v>0</v>
      </c>
      <c r="H785" s="38">
        <f>IF($A785=$D$5,'Anlage 4'!P785,0)</f>
        <v>0</v>
      </c>
      <c r="I785" s="38">
        <f>IF($A785=$D$5,'Anlage 4'!Q785,0)</f>
        <v>0</v>
      </c>
      <c r="J785" s="38">
        <f>IF($A785=$D$5,'Anlage 4'!R785,0)</f>
        <v>0</v>
      </c>
      <c r="K785" s="38">
        <f>IF($A785=$D$5,'Anlage 4'!S785,0)</f>
        <v>0</v>
      </c>
      <c r="L785" s="38">
        <f>IF($A785=$D$5,'Anlage 4'!T785,0)</f>
        <v>0</v>
      </c>
      <c r="N785" s="135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Z785" s="135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L785" s="135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X785" s="135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</row>
    <row r="786" spans="1:60" ht="12.75" hidden="1" customHeight="1" outlineLevel="3" x14ac:dyDescent="0.2">
      <c r="A786" s="79" t="str">
        <f>'Anlage 4'!D786</f>
        <v>O</v>
      </c>
      <c r="B786" s="38">
        <f>IF($A786=$D$5,'Anlage 4'!H786,0)</f>
        <v>0</v>
      </c>
      <c r="C786" s="38">
        <f>IF($A786=$D$5,'Anlage 4'!K786,0)</f>
        <v>0</v>
      </c>
      <c r="D786" s="38">
        <f>IF($A786=$D$5,'Anlage 4'!L786,0)</f>
        <v>0</v>
      </c>
      <c r="E786" s="38">
        <f>IF($A786=$D$5,'Anlage 4'!M786,0)</f>
        <v>0</v>
      </c>
      <c r="F786" s="38">
        <f>IF($A786=$D$5,'Anlage 4'!N786,0)</f>
        <v>0</v>
      </c>
      <c r="G786" s="38">
        <f>IF($A786=$D$5,'Anlage 4'!O786,0)</f>
        <v>0</v>
      </c>
      <c r="H786" s="38">
        <f>IF($A786=$D$5,'Anlage 4'!P786,0)</f>
        <v>0</v>
      </c>
      <c r="I786" s="38">
        <f>IF($A786=$D$5,'Anlage 4'!Q786,0)</f>
        <v>0</v>
      </c>
      <c r="J786" s="38">
        <f>IF($A786=$D$5,'Anlage 4'!R786,0)</f>
        <v>0</v>
      </c>
      <c r="K786" s="38">
        <f>IF($A786=$D$5,'Anlage 4'!S786,0)</f>
        <v>0</v>
      </c>
      <c r="L786" s="38">
        <f>IF($A786=$D$5,'Anlage 4'!T786,0)</f>
        <v>0</v>
      </c>
      <c r="N786" s="135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Z786" s="135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L786" s="135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X786" s="135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</row>
    <row r="787" spans="1:60" ht="12.75" hidden="1" customHeight="1" outlineLevel="3" x14ac:dyDescent="0.2">
      <c r="A787" s="79" t="str">
        <f>'Anlage 4'!D787</f>
        <v>O</v>
      </c>
      <c r="B787" s="38">
        <f>IF($A787=$D$5,'Anlage 4'!H787,0)</f>
        <v>0</v>
      </c>
      <c r="C787" s="38">
        <f>IF($A787=$D$5,'Anlage 4'!K787,0)</f>
        <v>0</v>
      </c>
      <c r="D787" s="38">
        <f>IF($A787=$D$5,'Anlage 4'!L787,0)</f>
        <v>0</v>
      </c>
      <c r="E787" s="38">
        <f>IF($A787=$D$5,'Anlage 4'!M787,0)</f>
        <v>0</v>
      </c>
      <c r="F787" s="38">
        <f>IF($A787=$D$5,'Anlage 4'!N787,0)</f>
        <v>0</v>
      </c>
      <c r="G787" s="38">
        <f>IF($A787=$D$5,'Anlage 4'!O787,0)</f>
        <v>0</v>
      </c>
      <c r="H787" s="38">
        <f>IF($A787=$D$5,'Anlage 4'!P787,0)</f>
        <v>0</v>
      </c>
      <c r="I787" s="38">
        <f>IF($A787=$D$5,'Anlage 4'!Q787,0)</f>
        <v>0</v>
      </c>
      <c r="J787" s="38">
        <f>IF($A787=$D$5,'Anlage 4'!R787,0)</f>
        <v>0</v>
      </c>
      <c r="K787" s="38">
        <f>IF($A787=$D$5,'Anlage 4'!S787,0)</f>
        <v>0</v>
      </c>
      <c r="L787" s="38">
        <f>IF($A787=$D$5,'Anlage 4'!T787,0)</f>
        <v>0</v>
      </c>
      <c r="N787" s="135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Z787" s="135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L787" s="135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X787" s="135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</row>
    <row r="788" spans="1:60" ht="12.75" hidden="1" customHeight="1" outlineLevel="3" x14ac:dyDescent="0.2">
      <c r="A788" s="79" t="str">
        <f>'Anlage 4'!D788</f>
        <v>O</v>
      </c>
      <c r="B788" s="38">
        <f>IF($A788=$D$5,'Anlage 4'!H788,0)</f>
        <v>0</v>
      </c>
      <c r="C788" s="38">
        <f>IF($A788=$D$5,'Anlage 4'!K788,0)</f>
        <v>0</v>
      </c>
      <c r="D788" s="38">
        <f>IF($A788=$D$5,'Anlage 4'!L788,0)</f>
        <v>0</v>
      </c>
      <c r="E788" s="38">
        <f>IF($A788=$D$5,'Anlage 4'!M788,0)</f>
        <v>0</v>
      </c>
      <c r="F788" s="38">
        <f>IF($A788=$D$5,'Anlage 4'!N788,0)</f>
        <v>0</v>
      </c>
      <c r="G788" s="38">
        <f>IF($A788=$D$5,'Anlage 4'!O788,0)</f>
        <v>0</v>
      </c>
      <c r="H788" s="38">
        <f>IF($A788=$D$5,'Anlage 4'!P788,0)</f>
        <v>0</v>
      </c>
      <c r="I788" s="38">
        <f>IF($A788=$D$5,'Anlage 4'!Q788,0)</f>
        <v>0</v>
      </c>
      <c r="J788" s="38">
        <f>IF($A788=$D$5,'Anlage 4'!R788,0)</f>
        <v>0</v>
      </c>
      <c r="K788" s="38">
        <f>IF($A788=$D$5,'Anlage 4'!S788,0)</f>
        <v>0</v>
      </c>
      <c r="L788" s="38">
        <f>IF($A788=$D$5,'Anlage 4'!T788,0)</f>
        <v>0</v>
      </c>
      <c r="N788" s="135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Z788" s="135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L788" s="135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X788" s="135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</row>
    <row r="789" spans="1:60" ht="12.75" hidden="1" customHeight="1" outlineLevel="3" x14ac:dyDescent="0.2">
      <c r="A789" s="79" t="str">
        <f>'Anlage 4'!D789</f>
        <v>O</v>
      </c>
      <c r="B789" s="38">
        <f>IF($A789=$D$5,'Anlage 4'!H789,0)</f>
        <v>0</v>
      </c>
      <c r="C789" s="38">
        <f>IF($A789=$D$5,'Anlage 4'!K789,0)</f>
        <v>0</v>
      </c>
      <c r="D789" s="38">
        <f>IF($A789=$D$5,'Anlage 4'!L789,0)</f>
        <v>0</v>
      </c>
      <c r="E789" s="38">
        <f>IF($A789=$D$5,'Anlage 4'!M789,0)</f>
        <v>0</v>
      </c>
      <c r="F789" s="38">
        <f>IF($A789=$D$5,'Anlage 4'!N789,0)</f>
        <v>0</v>
      </c>
      <c r="G789" s="38">
        <f>IF($A789=$D$5,'Anlage 4'!O789,0)</f>
        <v>0</v>
      </c>
      <c r="H789" s="38">
        <f>IF($A789=$D$5,'Anlage 4'!P789,0)</f>
        <v>0</v>
      </c>
      <c r="I789" s="38">
        <f>IF($A789=$D$5,'Anlage 4'!Q789,0)</f>
        <v>0</v>
      </c>
      <c r="J789" s="38">
        <f>IF($A789=$D$5,'Anlage 4'!R789,0)</f>
        <v>0</v>
      </c>
      <c r="K789" s="38">
        <f>IF($A789=$D$5,'Anlage 4'!S789,0)</f>
        <v>0</v>
      </c>
      <c r="L789" s="38">
        <f>IF($A789=$D$5,'Anlage 4'!T789,0)</f>
        <v>0</v>
      </c>
      <c r="N789" s="135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Z789" s="135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L789" s="135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X789" s="135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</row>
    <row r="790" spans="1:60" ht="12.75" hidden="1" customHeight="1" outlineLevel="3" x14ac:dyDescent="0.2">
      <c r="A790" s="79" t="str">
        <f>'Anlage 4'!D790</f>
        <v>O</v>
      </c>
      <c r="B790" s="38">
        <f>IF($A790=$D$5,'Anlage 4'!H790,0)</f>
        <v>0</v>
      </c>
      <c r="C790" s="38">
        <f>IF($A790=$D$5,'Anlage 4'!K790,0)</f>
        <v>0</v>
      </c>
      <c r="D790" s="38">
        <f>IF($A790=$D$5,'Anlage 4'!L790,0)</f>
        <v>0</v>
      </c>
      <c r="E790" s="38">
        <f>IF($A790=$D$5,'Anlage 4'!M790,0)</f>
        <v>0</v>
      </c>
      <c r="F790" s="38">
        <f>IF($A790=$D$5,'Anlage 4'!N790,0)</f>
        <v>0</v>
      </c>
      <c r="G790" s="38">
        <f>IF($A790=$D$5,'Anlage 4'!O790,0)</f>
        <v>0</v>
      </c>
      <c r="H790" s="38">
        <f>IF($A790=$D$5,'Anlage 4'!P790,0)</f>
        <v>0</v>
      </c>
      <c r="I790" s="38">
        <f>IF($A790=$D$5,'Anlage 4'!Q790,0)</f>
        <v>0</v>
      </c>
      <c r="J790" s="38">
        <f>IF($A790=$D$5,'Anlage 4'!R790,0)</f>
        <v>0</v>
      </c>
      <c r="K790" s="38">
        <f>IF($A790=$D$5,'Anlage 4'!S790,0)</f>
        <v>0</v>
      </c>
      <c r="L790" s="38">
        <f>IF($A790=$D$5,'Anlage 4'!T790,0)</f>
        <v>0</v>
      </c>
      <c r="N790" s="135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Z790" s="135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L790" s="135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X790" s="135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</row>
    <row r="791" spans="1:60" ht="12.75" hidden="1" customHeight="1" outlineLevel="3" x14ac:dyDescent="0.2">
      <c r="A791" s="79" t="str">
        <f>'Anlage 4'!D791</f>
        <v>O</v>
      </c>
      <c r="B791" s="38">
        <f>IF($A791=$D$5,'Anlage 4'!H791,0)</f>
        <v>0</v>
      </c>
      <c r="C791" s="38">
        <f>IF($A791=$D$5,'Anlage 4'!K791,0)</f>
        <v>0</v>
      </c>
      <c r="D791" s="38">
        <f>IF($A791=$D$5,'Anlage 4'!L791,0)</f>
        <v>0</v>
      </c>
      <c r="E791" s="38">
        <f>IF($A791=$D$5,'Anlage 4'!M791,0)</f>
        <v>0</v>
      </c>
      <c r="F791" s="38">
        <f>IF($A791=$D$5,'Anlage 4'!N791,0)</f>
        <v>0</v>
      </c>
      <c r="G791" s="38">
        <f>IF($A791=$D$5,'Anlage 4'!O791,0)</f>
        <v>0</v>
      </c>
      <c r="H791" s="38">
        <f>IF($A791=$D$5,'Anlage 4'!P791,0)</f>
        <v>0</v>
      </c>
      <c r="I791" s="38">
        <f>IF($A791=$D$5,'Anlage 4'!Q791,0)</f>
        <v>0</v>
      </c>
      <c r="J791" s="38">
        <f>IF($A791=$D$5,'Anlage 4'!R791,0)</f>
        <v>0</v>
      </c>
      <c r="K791" s="38">
        <f>IF($A791=$D$5,'Anlage 4'!S791,0)</f>
        <v>0</v>
      </c>
      <c r="L791" s="38">
        <f>IF($A791=$D$5,'Anlage 4'!T791,0)</f>
        <v>0</v>
      </c>
      <c r="N791" s="135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Z791" s="135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L791" s="135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X791" s="135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</row>
    <row r="792" spans="1:60" ht="12.75" hidden="1" customHeight="1" outlineLevel="3" x14ac:dyDescent="0.2">
      <c r="A792" s="79" t="str">
        <f>'Anlage 4'!D792</f>
        <v>O</v>
      </c>
      <c r="B792" s="38">
        <f>IF($A792=$D$5,'Anlage 4'!H792,0)</f>
        <v>0</v>
      </c>
      <c r="C792" s="38">
        <f>IF($A792=$D$5,'Anlage 4'!K792,0)</f>
        <v>0</v>
      </c>
      <c r="D792" s="38">
        <f>IF($A792=$D$5,'Anlage 4'!L792,0)</f>
        <v>0</v>
      </c>
      <c r="E792" s="38">
        <f>IF($A792=$D$5,'Anlage 4'!M792,0)</f>
        <v>0</v>
      </c>
      <c r="F792" s="38">
        <f>IF($A792=$D$5,'Anlage 4'!N792,0)</f>
        <v>0</v>
      </c>
      <c r="G792" s="38">
        <f>IF($A792=$D$5,'Anlage 4'!O792,0)</f>
        <v>0</v>
      </c>
      <c r="H792" s="38">
        <f>IF($A792=$D$5,'Anlage 4'!P792,0)</f>
        <v>0</v>
      </c>
      <c r="I792" s="38">
        <f>IF($A792=$D$5,'Anlage 4'!Q792,0)</f>
        <v>0</v>
      </c>
      <c r="J792" s="38">
        <f>IF($A792=$D$5,'Anlage 4'!R792,0)</f>
        <v>0</v>
      </c>
      <c r="K792" s="38">
        <f>IF($A792=$D$5,'Anlage 4'!S792,0)</f>
        <v>0</v>
      </c>
      <c r="L792" s="38">
        <f>IF($A792=$D$5,'Anlage 4'!T792,0)</f>
        <v>0</v>
      </c>
      <c r="N792" s="135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Z792" s="135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L792" s="135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X792" s="135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</row>
    <row r="793" spans="1:60" ht="12.75" hidden="1" customHeight="1" outlineLevel="3" x14ac:dyDescent="0.2">
      <c r="A793" s="79" t="str">
        <f>'Anlage 4'!D793</f>
        <v>O</v>
      </c>
      <c r="B793" s="38">
        <f>IF($A793=$D$5,'Anlage 4'!H793,0)</f>
        <v>0</v>
      </c>
      <c r="C793" s="38">
        <f>IF($A793=$D$5,'Anlage 4'!K793,0)</f>
        <v>0</v>
      </c>
      <c r="D793" s="38">
        <f>IF($A793=$D$5,'Anlage 4'!L793,0)</f>
        <v>0</v>
      </c>
      <c r="E793" s="38">
        <f>IF($A793=$D$5,'Anlage 4'!M793,0)</f>
        <v>0</v>
      </c>
      <c r="F793" s="38">
        <f>IF($A793=$D$5,'Anlage 4'!N793,0)</f>
        <v>0</v>
      </c>
      <c r="G793" s="38">
        <f>IF($A793=$D$5,'Anlage 4'!O793,0)</f>
        <v>0</v>
      </c>
      <c r="H793" s="38">
        <f>IF($A793=$D$5,'Anlage 4'!P793,0)</f>
        <v>0</v>
      </c>
      <c r="I793" s="38">
        <f>IF($A793=$D$5,'Anlage 4'!Q793,0)</f>
        <v>0</v>
      </c>
      <c r="J793" s="38">
        <f>IF($A793=$D$5,'Anlage 4'!R793,0)</f>
        <v>0</v>
      </c>
      <c r="K793" s="38">
        <f>IF($A793=$D$5,'Anlage 4'!S793,0)</f>
        <v>0</v>
      </c>
      <c r="L793" s="38">
        <f>IF($A793=$D$5,'Anlage 4'!T793,0)</f>
        <v>0</v>
      </c>
      <c r="N793" s="135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Z793" s="135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L793" s="135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X793" s="135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</row>
    <row r="794" spans="1:60" ht="12.75" hidden="1" customHeight="1" outlineLevel="3" x14ac:dyDescent="0.2">
      <c r="A794" s="79" t="str">
        <f>'Anlage 4'!D794</f>
        <v>O</v>
      </c>
      <c r="B794" s="38">
        <f>IF($A794=$D$5,'Anlage 4'!H794,0)</f>
        <v>0</v>
      </c>
      <c r="C794" s="38">
        <f>IF($A794=$D$5,'Anlage 4'!K794,0)</f>
        <v>0</v>
      </c>
      <c r="D794" s="38">
        <f>IF($A794=$D$5,'Anlage 4'!L794,0)</f>
        <v>0</v>
      </c>
      <c r="E794" s="38">
        <f>IF($A794=$D$5,'Anlage 4'!M794,0)</f>
        <v>0</v>
      </c>
      <c r="F794" s="38">
        <f>IF($A794=$D$5,'Anlage 4'!N794,0)</f>
        <v>0</v>
      </c>
      <c r="G794" s="38">
        <f>IF($A794=$D$5,'Anlage 4'!O794,0)</f>
        <v>0</v>
      </c>
      <c r="H794" s="38">
        <f>IF($A794=$D$5,'Anlage 4'!P794,0)</f>
        <v>0</v>
      </c>
      <c r="I794" s="38">
        <f>IF($A794=$D$5,'Anlage 4'!Q794,0)</f>
        <v>0</v>
      </c>
      <c r="J794" s="38">
        <f>IF($A794=$D$5,'Anlage 4'!R794,0)</f>
        <v>0</v>
      </c>
      <c r="K794" s="38">
        <f>IF($A794=$D$5,'Anlage 4'!S794,0)</f>
        <v>0</v>
      </c>
      <c r="L794" s="38">
        <f>IF($A794=$D$5,'Anlage 4'!T794,0)</f>
        <v>0</v>
      </c>
      <c r="N794" s="135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Z794" s="135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L794" s="135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X794" s="135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</row>
    <row r="795" spans="1:60" ht="12.75" hidden="1" customHeight="1" outlineLevel="3" x14ac:dyDescent="0.2">
      <c r="A795" s="79" t="str">
        <f>'Anlage 4'!D795</f>
        <v>O</v>
      </c>
      <c r="B795" s="38">
        <f>IF($A795=$D$5,'Anlage 4'!H795,0)</f>
        <v>0</v>
      </c>
      <c r="C795" s="38">
        <f>IF($A795=$D$5,'Anlage 4'!K795,0)</f>
        <v>0</v>
      </c>
      <c r="D795" s="38">
        <f>IF($A795=$D$5,'Anlage 4'!L795,0)</f>
        <v>0</v>
      </c>
      <c r="E795" s="38">
        <f>IF($A795=$D$5,'Anlage 4'!M795,0)</f>
        <v>0</v>
      </c>
      <c r="F795" s="38">
        <f>IF($A795=$D$5,'Anlage 4'!N795,0)</f>
        <v>0</v>
      </c>
      <c r="G795" s="38">
        <f>IF($A795=$D$5,'Anlage 4'!O795,0)</f>
        <v>0</v>
      </c>
      <c r="H795" s="38">
        <f>IF($A795=$D$5,'Anlage 4'!P795,0)</f>
        <v>0</v>
      </c>
      <c r="I795" s="38">
        <f>IF($A795=$D$5,'Anlage 4'!Q795,0)</f>
        <v>0</v>
      </c>
      <c r="J795" s="38">
        <f>IF($A795=$D$5,'Anlage 4'!R795,0)</f>
        <v>0</v>
      </c>
      <c r="K795" s="38">
        <f>IF($A795=$D$5,'Anlage 4'!S795,0)</f>
        <v>0</v>
      </c>
      <c r="L795" s="38">
        <f>IF($A795=$D$5,'Anlage 4'!T795,0)</f>
        <v>0</v>
      </c>
      <c r="N795" s="135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Z795" s="135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L795" s="135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X795" s="135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</row>
    <row r="796" spans="1:60" ht="12.75" hidden="1" customHeight="1" outlineLevel="3" x14ac:dyDescent="0.2">
      <c r="A796" s="79" t="str">
        <f>'Anlage 4'!D796</f>
        <v>O</v>
      </c>
      <c r="B796" s="38">
        <f>IF($A796=$D$5,'Anlage 4'!H796,0)</f>
        <v>0</v>
      </c>
      <c r="C796" s="38">
        <f>IF($A796=$D$5,'Anlage 4'!K796,0)</f>
        <v>0</v>
      </c>
      <c r="D796" s="38">
        <f>IF($A796=$D$5,'Anlage 4'!L796,0)</f>
        <v>0</v>
      </c>
      <c r="E796" s="38">
        <f>IF($A796=$D$5,'Anlage 4'!M796,0)</f>
        <v>0</v>
      </c>
      <c r="F796" s="38">
        <f>IF($A796=$D$5,'Anlage 4'!N796,0)</f>
        <v>0</v>
      </c>
      <c r="G796" s="38">
        <f>IF($A796=$D$5,'Anlage 4'!O796,0)</f>
        <v>0</v>
      </c>
      <c r="H796" s="38">
        <f>IF($A796=$D$5,'Anlage 4'!P796,0)</f>
        <v>0</v>
      </c>
      <c r="I796" s="38">
        <f>IF($A796=$D$5,'Anlage 4'!Q796,0)</f>
        <v>0</v>
      </c>
      <c r="J796" s="38">
        <f>IF($A796=$D$5,'Anlage 4'!R796,0)</f>
        <v>0</v>
      </c>
      <c r="K796" s="38">
        <f>IF($A796=$D$5,'Anlage 4'!S796,0)</f>
        <v>0</v>
      </c>
      <c r="L796" s="38">
        <f>IF($A796=$D$5,'Anlage 4'!T796,0)</f>
        <v>0</v>
      </c>
      <c r="N796" s="135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Z796" s="135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L796" s="135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X796" s="135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</row>
    <row r="797" spans="1:60" ht="12.75" hidden="1" customHeight="1" outlineLevel="3" x14ac:dyDescent="0.2">
      <c r="A797" s="80" t="str">
        <f>'Anlage 4'!D797</f>
        <v>O</v>
      </c>
      <c r="B797" s="38">
        <f>IF($A797=$D$5,'Anlage 4'!H797,0)</f>
        <v>0</v>
      </c>
      <c r="C797" s="38">
        <f>IF($A797=$D$5,'Anlage 4'!K797,0)</f>
        <v>0</v>
      </c>
      <c r="D797" s="38">
        <f>IF($A797=$D$5,'Anlage 4'!L797,0)</f>
        <v>0</v>
      </c>
      <c r="E797" s="38">
        <f>IF($A797=$D$5,'Anlage 4'!M797,0)</f>
        <v>0</v>
      </c>
      <c r="F797" s="38">
        <f>IF($A797=$D$5,'Anlage 4'!N797,0)</f>
        <v>0</v>
      </c>
      <c r="G797" s="38">
        <f>IF($A797=$D$5,'Anlage 4'!O797,0)</f>
        <v>0</v>
      </c>
      <c r="H797" s="38">
        <f>IF($A797=$D$5,'Anlage 4'!P797,0)</f>
        <v>0</v>
      </c>
      <c r="I797" s="38">
        <f>IF($A797=$D$5,'Anlage 4'!Q797,0)</f>
        <v>0</v>
      </c>
      <c r="J797" s="38">
        <f>IF($A797=$D$5,'Anlage 4'!R797,0)</f>
        <v>0</v>
      </c>
      <c r="K797" s="38">
        <f>IF($A797=$D$5,'Anlage 4'!S797,0)</f>
        <v>0</v>
      </c>
      <c r="L797" s="38">
        <f>IF($A797=$D$5,'Anlage 4'!T797,0)</f>
        <v>0</v>
      </c>
      <c r="N797" s="135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Z797" s="135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L797" s="135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X797" s="135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</row>
    <row r="798" spans="1:60" ht="12.75" hidden="1" customHeight="1" outlineLevel="1" x14ac:dyDescent="0.2">
      <c r="A798" s="9"/>
      <c r="B798" s="41">
        <f t="shared" ref="B798:L798" si="171">SUM(B770:B797)</f>
        <v>0</v>
      </c>
      <c r="C798" s="41">
        <f t="shared" si="171"/>
        <v>0</v>
      </c>
      <c r="D798" s="41">
        <f t="shared" si="171"/>
        <v>0</v>
      </c>
      <c r="E798" s="41">
        <f t="shared" si="171"/>
        <v>0</v>
      </c>
      <c r="F798" s="41">
        <f t="shared" si="171"/>
        <v>0</v>
      </c>
      <c r="G798" s="41">
        <f t="shared" si="171"/>
        <v>0</v>
      </c>
      <c r="H798" s="41">
        <f t="shared" si="171"/>
        <v>0</v>
      </c>
      <c r="I798" s="41">
        <f t="shared" si="171"/>
        <v>0</v>
      </c>
      <c r="J798" s="41">
        <f t="shared" si="171"/>
        <v>0</v>
      </c>
      <c r="K798" s="41">
        <f t="shared" si="171"/>
        <v>0</v>
      </c>
      <c r="L798" s="41">
        <f t="shared" si="171"/>
        <v>0</v>
      </c>
      <c r="N798" s="134">
        <f t="shared" ref="N798:X798" si="172">IF($N$11=$A756,B798,0)</f>
        <v>0</v>
      </c>
      <c r="O798" s="134">
        <f t="shared" si="172"/>
        <v>0</v>
      </c>
      <c r="P798" s="134">
        <f t="shared" si="172"/>
        <v>0</v>
      </c>
      <c r="Q798" s="134">
        <f t="shared" si="172"/>
        <v>0</v>
      </c>
      <c r="R798" s="134">
        <f t="shared" si="172"/>
        <v>0</v>
      </c>
      <c r="S798" s="134">
        <f t="shared" si="172"/>
        <v>0</v>
      </c>
      <c r="T798" s="134">
        <f t="shared" si="172"/>
        <v>0</v>
      </c>
      <c r="U798" s="134">
        <f t="shared" si="172"/>
        <v>0</v>
      </c>
      <c r="V798" s="134">
        <f t="shared" si="172"/>
        <v>0</v>
      </c>
      <c r="W798" s="134">
        <f t="shared" si="172"/>
        <v>0</v>
      </c>
      <c r="X798" s="134">
        <f t="shared" si="172"/>
        <v>0</v>
      </c>
      <c r="Z798" s="134">
        <f t="shared" ref="Z798:AJ798" si="173">IF($Z$11=$A756,B798,0)</f>
        <v>0</v>
      </c>
      <c r="AA798" s="134">
        <f t="shared" si="173"/>
        <v>0</v>
      </c>
      <c r="AB798" s="134">
        <f t="shared" si="173"/>
        <v>0</v>
      </c>
      <c r="AC798" s="134">
        <f t="shared" si="173"/>
        <v>0</v>
      </c>
      <c r="AD798" s="134">
        <f t="shared" si="173"/>
        <v>0</v>
      </c>
      <c r="AE798" s="134">
        <f t="shared" si="173"/>
        <v>0</v>
      </c>
      <c r="AF798" s="134">
        <f t="shared" si="173"/>
        <v>0</v>
      </c>
      <c r="AG798" s="134">
        <f t="shared" si="173"/>
        <v>0</v>
      </c>
      <c r="AH798" s="134">
        <f t="shared" si="173"/>
        <v>0</v>
      </c>
      <c r="AI798" s="134">
        <f t="shared" si="173"/>
        <v>0</v>
      </c>
      <c r="AJ798" s="134">
        <f t="shared" si="173"/>
        <v>0</v>
      </c>
      <c r="AL798" s="134">
        <f t="shared" ref="AL798:AV798" si="174">IF($AL$11=$A756,B798,0)</f>
        <v>0</v>
      </c>
      <c r="AM798" s="134">
        <f t="shared" si="174"/>
        <v>0</v>
      </c>
      <c r="AN798" s="134">
        <f t="shared" si="174"/>
        <v>0</v>
      </c>
      <c r="AO798" s="134">
        <f t="shared" si="174"/>
        <v>0</v>
      </c>
      <c r="AP798" s="134">
        <f t="shared" si="174"/>
        <v>0</v>
      </c>
      <c r="AQ798" s="134">
        <f t="shared" si="174"/>
        <v>0</v>
      </c>
      <c r="AR798" s="134">
        <f t="shared" si="174"/>
        <v>0</v>
      </c>
      <c r="AS798" s="134">
        <f t="shared" si="174"/>
        <v>0</v>
      </c>
      <c r="AT798" s="134">
        <f t="shared" si="174"/>
        <v>0</v>
      </c>
      <c r="AU798" s="134">
        <f t="shared" si="174"/>
        <v>0</v>
      </c>
      <c r="AV798" s="134">
        <f t="shared" si="174"/>
        <v>0</v>
      </c>
      <c r="AX798" s="134">
        <f t="shared" ref="AX798:BH798" si="175">IF($AX$11=$A756,B798,0)</f>
        <v>0</v>
      </c>
      <c r="AY798" s="134">
        <f t="shared" si="175"/>
        <v>0</v>
      </c>
      <c r="AZ798" s="134">
        <f t="shared" si="175"/>
        <v>0</v>
      </c>
      <c r="BA798" s="134">
        <f t="shared" si="175"/>
        <v>0</v>
      </c>
      <c r="BB798" s="134">
        <f t="shared" si="175"/>
        <v>0</v>
      </c>
      <c r="BC798" s="134">
        <f t="shared" si="175"/>
        <v>0</v>
      </c>
      <c r="BD798" s="134">
        <f t="shared" si="175"/>
        <v>0</v>
      </c>
      <c r="BE798" s="134">
        <f t="shared" si="175"/>
        <v>0</v>
      </c>
      <c r="BF798" s="134">
        <f t="shared" si="175"/>
        <v>0</v>
      </c>
      <c r="BG798" s="134">
        <f t="shared" si="175"/>
        <v>0</v>
      </c>
      <c r="BH798" s="134">
        <f t="shared" si="175"/>
        <v>0</v>
      </c>
    </row>
    <row r="799" spans="1:60" ht="12.75" hidden="1" customHeight="1" outlineLevel="1" x14ac:dyDescent="0.2">
      <c r="A799" s="9"/>
      <c r="B799" s="42"/>
      <c r="C799" s="42"/>
      <c r="D799" s="41">
        <f>ROUNDDOWN(D798*$D$7,2)</f>
        <v>0</v>
      </c>
      <c r="E799" s="42"/>
      <c r="F799" s="42"/>
      <c r="G799" s="42"/>
      <c r="H799" s="42"/>
      <c r="I799" s="42"/>
      <c r="J799" s="42"/>
      <c r="K799" s="42"/>
      <c r="L799" s="42"/>
      <c r="N799" s="135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Z799" s="135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L799" s="135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X799" s="135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</row>
    <row r="800" spans="1:60" ht="12.75" hidden="1" customHeight="1" outlineLevel="1" collapsed="1" x14ac:dyDescent="0.2">
      <c r="A800" s="7"/>
      <c r="B800" s="41">
        <f>B798</f>
        <v>0</v>
      </c>
      <c r="C800" s="41">
        <f>C798</f>
        <v>0</v>
      </c>
      <c r="D800" s="41">
        <f>D798+D799</f>
        <v>0</v>
      </c>
      <c r="E800" s="41"/>
      <c r="F800" s="41">
        <f t="shared" ref="F800:L800" si="176">F798</f>
        <v>0</v>
      </c>
      <c r="G800" s="41">
        <f t="shared" si="176"/>
        <v>0</v>
      </c>
      <c r="H800" s="41">
        <f t="shared" si="176"/>
        <v>0</v>
      </c>
      <c r="I800" s="41">
        <f t="shared" si="176"/>
        <v>0</v>
      </c>
      <c r="J800" s="41">
        <f t="shared" si="176"/>
        <v>0</v>
      </c>
      <c r="K800" s="41">
        <f t="shared" si="176"/>
        <v>0</v>
      </c>
      <c r="L800" s="41">
        <f t="shared" si="176"/>
        <v>0</v>
      </c>
      <c r="N800" s="150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Z800" s="150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L800" s="150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X800" s="150"/>
      <c r="AY800" s="151"/>
      <c r="AZ800" s="151"/>
      <c r="BA800" s="151"/>
      <c r="BB800" s="151"/>
      <c r="BC800" s="151"/>
      <c r="BD800" s="151"/>
      <c r="BE800" s="151"/>
      <c r="BF800" s="151"/>
      <c r="BG800" s="151"/>
      <c r="BH800" s="151"/>
    </row>
    <row r="801" spans="1:60" ht="12.75" hidden="1" customHeight="1" outlineLevel="2" x14ac:dyDescent="0.2">
      <c r="A801" s="7"/>
      <c r="B801" s="8"/>
      <c r="C801" s="35"/>
      <c r="D801" s="35"/>
      <c r="E801" s="35"/>
      <c r="F801" s="35"/>
      <c r="G801" s="35"/>
      <c r="H801" s="35"/>
      <c r="I801" s="35"/>
      <c r="J801" s="35"/>
      <c r="K801" s="35"/>
      <c r="L801" s="33"/>
      <c r="N801" s="135"/>
      <c r="O801" s="140"/>
      <c r="P801" s="140"/>
      <c r="Q801" s="140"/>
      <c r="R801" s="139"/>
      <c r="S801" s="139"/>
      <c r="T801" s="139"/>
      <c r="U801" s="139"/>
      <c r="V801" s="139"/>
      <c r="W801" s="139"/>
      <c r="X801" s="139"/>
      <c r="Z801" s="135"/>
      <c r="AA801" s="140"/>
      <c r="AB801" s="140"/>
      <c r="AC801" s="140"/>
      <c r="AD801" s="139"/>
      <c r="AE801" s="139"/>
      <c r="AF801" s="139"/>
      <c r="AG801" s="139"/>
      <c r="AH801" s="139"/>
      <c r="AI801" s="139"/>
      <c r="AJ801" s="139"/>
      <c r="AL801" s="135"/>
      <c r="AM801" s="140"/>
      <c r="AN801" s="140"/>
      <c r="AO801" s="140"/>
      <c r="AP801" s="139"/>
      <c r="AQ801" s="139"/>
      <c r="AR801" s="139"/>
      <c r="AS801" s="139"/>
      <c r="AT801" s="139"/>
      <c r="AU801" s="139"/>
      <c r="AV801" s="139"/>
      <c r="AX801" s="135"/>
      <c r="AY801" s="140"/>
      <c r="AZ801" s="140"/>
      <c r="BA801" s="140"/>
      <c r="BB801" s="139"/>
      <c r="BC801" s="139"/>
      <c r="BD801" s="139"/>
      <c r="BE801" s="139"/>
      <c r="BF801" s="139"/>
      <c r="BG801" s="139"/>
      <c r="BH801" s="139"/>
    </row>
    <row r="802" spans="1:60" ht="12.75" hidden="1" customHeight="1" outlineLevel="2" x14ac:dyDescent="0.2">
      <c r="A802" s="103" t="str">
        <f>A752</f>
        <v>BN: ______________________</v>
      </c>
      <c r="B802" s="104"/>
      <c r="C802" s="104"/>
      <c r="D802" s="105"/>
      <c r="E802" s="105"/>
      <c r="F802" s="105"/>
      <c r="G802" s="105"/>
      <c r="H802" s="105"/>
      <c r="I802" s="105"/>
      <c r="J802" s="105"/>
      <c r="K802" s="105"/>
      <c r="L802" s="106"/>
      <c r="N802" s="135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Z802" s="135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L802" s="135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X802" s="135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</row>
    <row r="803" spans="1:60" ht="12.75" hidden="1" customHeight="1" outlineLevel="2" x14ac:dyDescent="0.2">
      <c r="A803" s="7"/>
      <c r="B803" s="8"/>
      <c r="C803" s="36"/>
      <c r="D803" s="36"/>
      <c r="E803" s="36"/>
      <c r="F803" s="36"/>
      <c r="G803" s="36"/>
      <c r="H803" s="36"/>
      <c r="I803" s="36"/>
      <c r="J803" s="36"/>
      <c r="K803" s="36"/>
      <c r="L803" s="8"/>
      <c r="N803" s="135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Z803" s="135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L803" s="135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X803" s="135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</row>
    <row r="804" spans="1:60" ht="12.75" hidden="1" customHeight="1" outlineLevel="2" x14ac:dyDescent="0.2">
      <c r="A804" s="9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N804" s="135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Z804" s="135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L804" s="135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X804" s="135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</row>
    <row r="805" spans="1:60" ht="12.75" hidden="1" customHeight="1" outlineLevel="1" x14ac:dyDescent="0.2">
      <c r="A805" s="253" t="str">
        <f>A755</f>
        <v>Jahr</v>
      </c>
      <c r="B805" s="254"/>
      <c r="D805" s="21"/>
      <c r="E805" s="21"/>
      <c r="F805" s="21"/>
      <c r="G805" s="21"/>
      <c r="H805" s="21"/>
      <c r="I805" s="21"/>
      <c r="J805" s="8"/>
      <c r="K805" s="8"/>
      <c r="L805" s="10" t="str">
        <f>L755</f>
        <v xml:space="preserve"> Blatt</v>
      </c>
      <c r="N805" s="135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Z805" s="135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L805" s="135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X805" s="135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</row>
    <row r="806" spans="1:60" ht="12.75" hidden="1" customHeight="1" outlineLevel="1" collapsed="1" x14ac:dyDescent="0.2">
      <c r="A806" s="251">
        <f>'Anlage 4'!A806</f>
        <v>0</v>
      </c>
      <c r="B806" s="252"/>
      <c r="L806" s="31">
        <f>'Anlage 4'!T806</f>
        <v>17</v>
      </c>
      <c r="N806" s="135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Z806" s="135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L806" s="135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X806" s="135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</row>
    <row r="807" spans="1:60" ht="12.75" hidden="1" customHeight="1" outlineLevel="2" x14ac:dyDescent="0.2">
      <c r="A807" s="3"/>
      <c r="C807" s="8"/>
      <c r="D807" s="8"/>
      <c r="E807" s="8"/>
      <c r="F807" s="8"/>
      <c r="G807" s="8"/>
      <c r="H807" s="8"/>
      <c r="I807" s="8"/>
      <c r="J807" s="8"/>
      <c r="K807" s="8"/>
      <c r="L807" s="8"/>
      <c r="N807" s="135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Z807" s="135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L807" s="135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X807" s="135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</row>
    <row r="808" spans="1:60" ht="12.75" hidden="1" customHeight="1" outlineLevel="2" x14ac:dyDescent="0.2">
      <c r="A808" s="3"/>
      <c r="C808" s="8"/>
      <c r="D808" s="8"/>
      <c r="E808" s="8"/>
      <c r="F808" s="8"/>
      <c r="G808" s="8"/>
      <c r="H808" s="8"/>
      <c r="I808" s="8"/>
      <c r="J808" s="8"/>
      <c r="K808" s="8"/>
      <c r="L808" s="8"/>
      <c r="N808" s="135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Z808" s="135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L808" s="135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X808" s="135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</row>
    <row r="809" spans="1:60" ht="12.75" hidden="1" customHeight="1" outlineLevel="2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N809" s="135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Z809" s="135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L809" s="135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X809" s="135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</row>
    <row r="810" spans="1:60" ht="12.75" hidden="1" customHeight="1" outlineLevel="2" x14ac:dyDescent="0.2">
      <c r="A810" s="13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N810" s="135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Z810" s="135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L810" s="135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X810" s="135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</row>
    <row r="811" spans="1:60" ht="12.75" hidden="1" customHeight="1" outlineLevel="2" x14ac:dyDescent="0.2">
      <c r="A811" s="245" t="str">
        <f>A761</f>
        <v>FuE-Kategorie</v>
      </c>
      <c r="B811" s="49" t="str">
        <f>B761</f>
        <v>Personal</v>
      </c>
      <c r="C811" s="239" t="str">
        <f>C761</f>
        <v xml:space="preserve">Ausgabengruppe </v>
      </c>
      <c r="D811" s="239"/>
      <c r="E811" s="239"/>
      <c r="F811" s="239"/>
      <c r="G811" s="239"/>
      <c r="H811" s="239"/>
      <c r="I811" s="239"/>
      <c r="J811" s="239"/>
      <c r="K811" s="239"/>
      <c r="L811" s="239"/>
      <c r="N811" s="135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Z811" s="135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L811" s="135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X811" s="135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</row>
    <row r="812" spans="1:60" ht="12.75" hidden="1" customHeight="1" outlineLevel="2" x14ac:dyDescent="0.2">
      <c r="A812" s="246"/>
      <c r="B812" s="15" t="str">
        <f t="shared" ref="B812:L812" si="177">B762</f>
        <v/>
      </c>
      <c r="C812" s="15" t="str">
        <f t="shared" si="177"/>
        <v/>
      </c>
      <c r="D812" s="15" t="str">
        <f t="shared" si="177"/>
        <v/>
      </c>
      <c r="E812" s="15" t="str">
        <f t="shared" si="177"/>
        <v/>
      </c>
      <c r="F812" s="15" t="str">
        <f t="shared" si="177"/>
        <v/>
      </c>
      <c r="G812" s="15" t="str">
        <f t="shared" si="177"/>
        <v/>
      </c>
      <c r="H812" s="15" t="str">
        <f t="shared" si="177"/>
        <v/>
      </c>
      <c r="I812" s="15" t="str">
        <f t="shared" si="177"/>
        <v/>
      </c>
      <c r="J812" s="15" t="str">
        <f t="shared" si="177"/>
        <v/>
      </c>
      <c r="K812" s="15" t="str">
        <f t="shared" si="177"/>
        <v/>
      </c>
      <c r="L812" s="15" t="str">
        <f t="shared" si="177"/>
        <v/>
      </c>
      <c r="N812" s="135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Z812" s="135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L812" s="135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X812" s="135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</row>
    <row r="813" spans="1:60" ht="12.75" hidden="1" customHeight="1" outlineLevel="2" x14ac:dyDescent="0.2">
      <c r="A813" s="246"/>
      <c r="B813" s="26" t="str">
        <f t="shared" ref="B813:L813" si="178">B763</f>
        <v>Stunden</v>
      </c>
      <c r="C813" s="26" t="str">
        <f t="shared" si="178"/>
        <v/>
      </c>
      <c r="D813" s="26" t="str">
        <f t="shared" si="178"/>
        <v>Personal</v>
      </c>
      <c r="E813" s="26" t="str">
        <f t="shared" si="178"/>
        <v>Gemein-</v>
      </c>
      <c r="F813" s="26" t="str">
        <f t="shared" si="178"/>
        <v/>
      </c>
      <c r="G813" s="26" t="str">
        <f t="shared" si="178"/>
        <v/>
      </c>
      <c r="H813" s="26" t="str">
        <f t="shared" si="178"/>
        <v/>
      </c>
      <c r="I813" s="26" t="str">
        <f t="shared" si="178"/>
        <v/>
      </c>
      <c r="J813" s="26" t="str">
        <f t="shared" si="178"/>
        <v/>
      </c>
      <c r="K813" s="26" t="str">
        <f t="shared" si="178"/>
        <v/>
      </c>
      <c r="L813" s="26" t="str">
        <f t="shared" si="178"/>
        <v>externe</v>
      </c>
      <c r="N813" s="135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Z813" s="135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L813" s="135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X813" s="135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</row>
    <row r="814" spans="1:60" ht="12.75" hidden="1" customHeight="1" outlineLevel="2" x14ac:dyDescent="0.2">
      <c r="A814" s="246"/>
      <c r="B814" s="26" t="str">
        <f t="shared" ref="B814:L814" si="179">B764</f>
        <v>Gesamt</v>
      </c>
      <c r="C814" s="26" t="str">
        <f t="shared" si="179"/>
        <v/>
      </c>
      <c r="D814" s="26" t="str">
        <f t="shared" si="179"/>
        <v>Sp. 5x6</v>
      </c>
      <c r="E814" s="26" t="str">
        <f t="shared" si="179"/>
        <v>kosten</v>
      </c>
      <c r="F814" s="26" t="str">
        <f t="shared" si="179"/>
        <v/>
      </c>
      <c r="G814" s="26" t="str">
        <f t="shared" si="179"/>
        <v/>
      </c>
      <c r="H814" s="26" t="str">
        <f t="shared" si="179"/>
        <v/>
      </c>
      <c r="I814" s="26" t="str">
        <f t="shared" si="179"/>
        <v/>
      </c>
      <c r="J814" s="26" t="str">
        <f t="shared" si="179"/>
        <v/>
      </c>
      <c r="K814" s="26" t="str">
        <f t="shared" si="179"/>
        <v/>
      </c>
      <c r="L814" s="26" t="str">
        <f t="shared" si="179"/>
        <v>Studien-</v>
      </c>
      <c r="N814" s="135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Z814" s="135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L814" s="135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X814" s="135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</row>
    <row r="815" spans="1:60" ht="12.75" hidden="1" customHeight="1" outlineLevel="2" x14ac:dyDescent="0.2">
      <c r="A815" s="246"/>
      <c r="B815" s="26" t="str">
        <f t="shared" ref="B815:L815" si="180">B765</f>
        <v/>
      </c>
      <c r="C815" s="26" t="str">
        <f t="shared" si="180"/>
        <v/>
      </c>
      <c r="D815" s="26" t="str">
        <f t="shared" si="180"/>
        <v/>
      </c>
      <c r="E815" s="26" t="str">
        <f t="shared" si="180"/>
        <v/>
      </c>
      <c r="F815" s="26" t="str">
        <f t="shared" si="180"/>
        <v/>
      </c>
      <c r="G815" s="26" t="str">
        <f t="shared" si="180"/>
        <v/>
      </c>
      <c r="H815" s="26" t="str">
        <f t="shared" si="180"/>
        <v/>
      </c>
      <c r="I815" s="26" t="str">
        <f t="shared" si="180"/>
        <v/>
      </c>
      <c r="J815" s="26" t="str">
        <f t="shared" si="180"/>
        <v/>
      </c>
      <c r="K815" s="26" t="str">
        <f t="shared" si="180"/>
        <v/>
      </c>
      <c r="L815" s="26" t="str">
        <f t="shared" si="180"/>
        <v>kosten</v>
      </c>
      <c r="N815" s="135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Z815" s="135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L815" s="135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X815" s="135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</row>
    <row r="816" spans="1:60" ht="12.75" hidden="1" customHeight="1" outlineLevel="2" x14ac:dyDescent="0.2">
      <c r="A816" s="246"/>
      <c r="B816" s="26" t="str">
        <f t="shared" ref="B816:L816" si="181">B766</f>
        <v/>
      </c>
      <c r="C816" s="26" t="str">
        <f t="shared" si="181"/>
        <v/>
      </c>
      <c r="D816" s="26" t="str">
        <f t="shared" si="181"/>
        <v/>
      </c>
      <c r="E816" s="26" t="str">
        <f t="shared" si="181"/>
        <v/>
      </c>
      <c r="F816" s="26" t="str">
        <f t="shared" si="181"/>
        <v/>
      </c>
      <c r="G816" s="26" t="str">
        <f t="shared" si="181"/>
        <v/>
      </c>
      <c r="H816" s="26" t="str">
        <f t="shared" si="181"/>
        <v/>
      </c>
      <c r="I816" s="26" t="str">
        <f t="shared" si="181"/>
        <v/>
      </c>
      <c r="J816" s="26" t="str">
        <f t="shared" si="181"/>
        <v/>
      </c>
      <c r="K816" s="26" t="str">
        <f t="shared" si="181"/>
        <v/>
      </c>
      <c r="L816" s="26" t="str">
        <f t="shared" si="181"/>
        <v>(lt. Spalte 3)</v>
      </c>
      <c r="N816" s="135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Z816" s="135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L816" s="135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X816" s="135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</row>
    <row r="817" spans="1:60" ht="12.75" hidden="1" customHeight="1" outlineLevel="2" x14ac:dyDescent="0.2">
      <c r="A817" s="246"/>
      <c r="B817" s="26" t="str">
        <f t="shared" ref="B817:L817" si="182">B767</f>
        <v/>
      </c>
      <c r="C817" s="26" t="str">
        <f t="shared" si="182"/>
        <v/>
      </c>
      <c r="D817" s="26" t="str">
        <f t="shared" si="182"/>
        <v/>
      </c>
      <c r="E817" s="26" t="str">
        <f t="shared" si="182"/>
        <v/>
      </c>
      <c r="F817" s="26" t="str">
        <f t="shared" si="182"/>
        <v/>
      </c>
      <c r="G817" s="26" t="str">
        <f t="shared" si="182"/>
        <v/>
      </c>
      <c r="H817" s="26" t="str">
        <f t="shared" si="182"/>
        <v/>
      </c>
      <c r="I817" s="26" t="str">
        <f t="shared" si="182"/>
        <v/>
      </c>
      <c r="J817" s="26" t="str">
        <f t="shared" si="182"/>
        <v/>
      </c>
      <c r="K817" s="26" t="str">
        <f t="shared" si="182"/>
        <v/>
      </c>
      <c r="L817" s="26" t="str">
        <f t="shared" si="182"/>
        <v/>
      </c>
      <c r="N817" s="135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Z817" s="135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L817" s="135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X817" s="135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</row>
    <row r="818" spans="1:60" ht="12.75" hidden="1" customHeight="1" outlineLevel="2" x14ac:dyDescent="0.2">
      <c r="A818" s="247"/>
      <c r="B818" s="27" t="str">
        <f>B768</f>
        <v/>
      </c>
      <c r="C818" s="27" t="str">
        <f t="shared" ref="C818:L818" si="183">C768</f>
        <v>€</v>
      </c>
      <c r="D818" s="27" t="str">
        <f t="shared" si="183"/>
        <v>€</v>
      </c>
      <c r="E818" s="27" t="str">
        <f t="shared" si="183"/>
        <v>€</v>
      </c>
      <c r="F818" s="27" t="str">
        <f t="shared" si="183"/>
        <v>€</v>
      </c>
      <c r="G818" s="27" t="str">
        <f t="shared" si="183"/>
        <v>€</v>
      </c>
      <c r="H818" s="27" t="str">
        <f t="shared" si="183"/>
        <v>€</v>
      </c>
      <c r="I818" s="27" t="str">
        <f t="shared" si="183"/>
        <v>€</v>
      </c>
      <c r="J818" s="27" t="str">
        <f t="shared" si="183"/>
        <v>€</v>
      </c>
      <c r="K818" s="27" t="str">
        <f t="shared" si="183"/>
        <v>€</v>
      </c>
      <c r="L818" s="27" t="str">
        <f t="shared" si="183"/>
        <v>€</v>
      </c>
      <c r="N818" s="135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Z818" s="135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L818" s="135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X818" s="135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</row>
    <row r="819" spans="1:60" ht="12.75" hidden="1" customHeight="1" outlineLevel="2" collapsed="1" x14ac:dyDescent="0.2">
      <c r="A819" s="18" t="str">
        <f>A769</f>
        <v/>
      </c>
      <c r="B819" s="18">
        <f t="shared" ref="B819:L819" si="184">B769</f>
        <v>5</v>
      </c>
      <c r="C819" s="18" t="str">
        <f t="shared" si="184"/>
        <v/>
      </c>
      <c r="D819" s="18">
        <f t="shared" si="184"/>
        <v>7</v>
      </c>
      <c r="E819" s="18" t="str">
        <f t="shared" si="184"/>
        <v/>
      </c>
      <c r="F819" s="18" t="str">
        <f t="shared" si="184"/>
        <v/>
      </c>
      <c r="G819" s="18" t="str">
        <f t="shared" si="184"/>
        <v/>
      </c>
      <c r="H819" s="18" t="str">
        <f t="shared" si="184"/>
        <v/>
      </c>
      <c r="I819" s="18" t="str">
        <f t="shared" si="184"/>
        <v/>
      </c>
      <c r="J819" s="18" t="str">
        <f t="shared" si="184"/>
        <v/>
      </c>
      <c r="K819" s="18" t="str">
        <f t="shared" si="184"/>
        <v/>
      </c>
      <c r="L819" s="18">
        <f t="shared" si="184"/>
        <v>8</v>
      </c>
      <c r="N819" s="135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Z819" s="135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L819" s="135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X819" s="135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</row>
    <row r="820" spans="1:60" ht="12.75" hidden="1" customHeight="1" outlineLevel="3" x14ac:dyDescent="0.2">
      <c r="A820" s="78" t="str">
        <f>'Anlage 4'!D820</f>
        <v>O</v>
      </c>
      <c r="B820" s="38">
        <f>IF($A820=$D$5,'Anlage 4'!H820,0)</f>
        <v>0</v>
      </c>
      <c r="C820" s="38">
        <f>IF($A820=$D$5,'Anlage 4'!K820,0)</f>
        <v>0</v>
      </c>
      <c r="D820" s="38">
        <f>IF($A820=$D$5,'Anlage 4'!L820,0)</f>
        <v>0</v>
      </c>
      <c r="E820" s="38">
        <f>IF($A820=$D$5,'Anlage 4'!M820,0)</f>
        <v>0</v>
      </c>
      <c r="F820" s="38">
        <f>IF($A820=$D$5,'Anlage 4'!N820,0)</f>
        <v>0</v>
      </c>
      <c r="G820" s="38">
        <f>IF($A820=$D$5,'Anlage 4'!O820,0)</f>
        <v>0</v>
      </c>
      <c r="H820" s="38">
        <f>IF($A820=$D$5,'Anlage 4'!P820,0)</f>
        <v>0</v>
      </c>
      <c r="I820" s="38">
        <f>IF($A820=$D$5,'Anlage 4'!Q820,0)</f>
        <v>0</v>
      </c>
      <c r="J820" s="38">
        <f>IF($A820=$D$5,'Anlage 4'!R820,0)</f>
        <v>0</v>
      </c>
      <c r="K820" s="38">
        <f>IF($A820=$D$5,'Anlage 4'!S820,0)</f>
        <v>0</v>
      </c>
      <c r="L820" s="38">
        <f>IF($A820=$D$5,'Anlage 4'!T820,0)</f>
        <v>0</v>
      </c>
      <c r="N820" s="135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Z820" s="135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L820" s="135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X820" s="135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</row>
    <row r="821" spans="1:60" ht="12.75" hidden="1" customHeight="1" outlineLevel="3" x14ac:dyDescent="0.2">
      <c r="A821" s="79" t="str">
        <f>'Anlage 4'!D821</f>
        <v>O</v>
      </c>
      <c r="B821" s="38" t="str">
        <f>IF($A821=$D$5,IF('Anlage 4'!E821="Übertrag",'Anlage 4'!E821,'Anlage 4'!H821),0)</f>
        <v>Übertrag</v>
      </c>
      <c r="C821" s="38">
        <f>IF($A821=$D$5,IF($B821="Übertrag",0,'Anlage 4'!K821),0)</f>
        <v>0</v>
      </c>
      <c r="D821" s="38">
        <f>IF($A821=$D$5,IF($B821="Übertrag",0,'Anlage 4'!L821),0)</f>
        <v>0</v>
      </c>
      <c r="E821" s="38">
        <f>IF($A821=$D$5,IF($B821="Übertrag",0,'Anlage 4'!M821),0)</f>
        <v>0</v>
      </c>
      <c r="F821" s="38">
        <f>IF($A821=$D$5,IF($B821="Übertrag",0,'Anlage 4'!N821),0)</f>
        <v>0</v>
      </c>
      <c r="G821" s="38">
        <f>IF($A821=$D$5,IF($B821="Übertrag",0,'Anlage 4'!O821),0)</f>
        <v>0</v>
      </c>
      <c r="H821" s="38">
        <f>IF($A821=$D$5,IF($B821="Übertrag",0,'Anlage 4'!P821),0)</f>
        <v>0</v>
      </c>
      <c r="I821" s="38">
        <f>IF($A821=$D$5,IF($B821="Übertrag",0,'Anlage 4'!Q821),0)</f>
        <v>0</v>
      </c>
      <c r="J821" s="38">
        <f>IF($A821=$D$5,IF($B821="Übertrag",0,'Anlage 4'!R821),0)</f>
        <v>0</v>
      </c>
      <c r="K821" s="38">
        <f>IF($A821=$D$5,IF($B821="Übertrag",0,'Anlage 4'!S821),0)</f>
        <v>0</v>
      </c>
      <c r="L821" s="38">
        <f>IF($A821=$D$5,IF($B821="Übertrag",0,'Anlage 4'!T821),0)</f>
        <v>0</v>
      </c>
      <c r="N821" s="135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Z821" s="135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L821" s="135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X821" s="135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</row>
    <row r="822" spans="1:60" ht="12.75" hidden="1" customHeight="1" outlineLevel="3" x14ac:dyDescent="0.2">
      <c r="A822" s="79" t="str">
        <f>'Anlage 4'!D822</f>
        <v>O</v>
      </c>
      <c r="B822" s="38">
        <f>IF($A822=$D$5,'Anlage 4'!H822,0)</f>
        <v>0</v>
      </c>
      <c r="C822" s="38">
        <f>IF($A822=$D$5,'Anlage 4'!K822,0)</f>
        <v>0</v>
      </c>
      <c r="D822" s="38">
        <f>IF($A822=$D$5,'Anlage 4'!L822,0)</f>
        <v>0</v>
      </c>
      <c r="E822" s="38">
        <f>IF($A822=$D$5,'Anlage 4'!M822,0)</f>
        <v>0</v>
      </c>
      <c r="F822" s="38">
        <f>IF($A822=$D$5,'Anlage 4'!N822,0)</f>
        <v>0</v>
      </c>
      <c r="G822" s="38">
        <f>IF($A822=$D$5,'Anlage 4'!O822,0)</f>
        <v>0</v>
      </c>
      <c r="H822" s="38">
        <f>IF($A822=$D$5,'Anlage 4'!P822,0)</f>
        <v>0</v>
      </c>
      <c r="I822" s="38">
        <f>IF($A822=$D$5,'Anlage 4'!Q822,0)</f>
        <v>0</v>
      </c>
      <c r="J822" s="38">
        <f>IF($A822=$D$5,'Anlage 4'!R822,0)</f>
        <v>0</v>
      </c>
      <c r="K822" s="38">
        <f>IF($A822=$D$5,'Anlage 4'!S822,0)</f>
        <v>0</v>
      </c>
      <c r="L822" s="38">
        <f>IF($A822=$D$5,'Anlage 4'!T822,0)</f>
        <v>0</v>
      </c>
      <c r="N822" s="135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Z822" s="135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L822" s="135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X822" s="135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</row>
    <row r="823" spans="1:60" ht="12.75" hidden="1" customHeight="1" outlineLevel="3" x14ac:dyDescent="0.2">
      <c r="A823" s="79" t="str">
        <f>'Anlage 4'!D823</f>
        <v>O</v>
      </c>
      <c r="B823" s="38">
        <f>IF($A823=$D$5,'Anlage 4'!H823,0)</f>
        <v>0</v>
      </c>
      <c r="C823" s="38">
        <f>IF($A823=$D$5,'Anlage 4'!K823,0)</f>
        <v>0</v>
      </c>
      <c r="D823" s="38">
        <f>IF($A823=$D$5,'Anlage 4'!L823,0)</f>
        <v>0</v>
      </c>
      <c r="E823" s="38">
        <f>IF($A823=$D$5,'Anlage 4'!M823,0)</f>
        <v>0</v>
      </c>
      <c r="F823" s="38">
        <f>IF($A823=$D$5,'Anlage 4'!N823,0)</f>
        <v>0</v>
      </c>
      <c r="G823" s="38">
        <f>IF($A823=$D$5,'Anlage 4'!O823,0)</f>
        <v>0</v>
      </c>
      <c r="H823" s="38">
        <f>IF($A823=$D$5,'Anlage 4'!P823,0)</f>
        <v>0</v>
      </c>
      <c r="I823" s="38">
        <f>IF($A823=$D$5,'Anlage 4'!Q823,0)</f>
        <v>0</v>
      </c>
      <c r="J823" s="38">
        <f>IF($A823=$D$5,'Anlage 4'!R823,0)</f>
        <v>0</v>
      </c>
      <c r="K823" s="38">
        <f>IF($A823=$D$5,'Anlage 4'!S823,0)</f>
        <v>0</v>
      </c>
      <c r="L823" s="38">
        <f>IF($A823=$D$5,'Anlage 4'!T823,0)</f>
        <v>0</v>
      </c>
      <c r="N823" s="135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Z823" s="135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L823" s="135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X823" s="135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</row>
    <row r="824" spans="1:60" ht="12.75" hidden="1" customHeight="1" outlineLevel="3" x14ac:dyDescent="0.2">
      <c r="A824" s="79" t="str">
        <f>'Anlage 4'!D824</f>
        <v>O</v>
      </c>
      <c r="B824" s="38">
        <f>IF($A824=$D$5,'Anlage 4'!H824,0)</f>
        <v>0</v>
      </c>
      <c r="C824" s="38">
        <f>IF($A824=$D$5,'Anlage 4'!K824,0)</f>
        <v>0</v>
      </c>
      <c r="D824" s="38">
        <f>IF($A824=$D$5,'Anlage 4'!L824,0)</f>
        <v>0</v>
      </c>
      <c r="E824" s="38">
        <f>IF($A824=$D$5,'Anlage 4'!M824,0)</f>
        <v>0</v>
      </c>
      <c r="F824" s="38">
        <f>IF($A824=$D$5,'Anlage 4'!N824,0)</f>
        <v>0</v>
      </c>
      <c r="G824" s="38">
        <f>IF($A824=$D$5,'Anlage 4'!O824,0)</f>
        <v>0</v>
      </c>
      <c r="H824" s="38">
        <f>IF($A824=$D$5,'Anlage 4'!P824,0)</f>
        <v>0</v>
      </c>
      <c r="I824" s="38">
        <f>IF($A824=$D$5,'Anlage 4'!Q824,0)</f>
        <v>0</v>
      </c>
      <c r="J824" s="38">
        <f>IF($A824=$D$5,'Anlage 4'!R824,0)</f>
        <v>0</v>
      </c>
      <c r="K824" s="38">
        <f>IF($A824=$D$5,'Anlage 4'!S824,0)</f>
        <v>0</v>
      </c>
      <c r="L824" s="38">
        <f>IF($A824=$D$5,'Anlage 4'!T824,0)</f>
        <v>0</v>
      </c>
      <c r="N824" s="135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Z824" s="135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L824" s="135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X824" s="135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</row>
    <row r="825" spans="1:60" ht="12.75" hidden="1" customHeight="1" outlineLevel="3" x14ac:dyDescent="0.2">
      <c r="A825" s="79" t="str">
        <f>'Anlage 4'!D825</f>
        <v>O</v>
      </c>
      <c r="B825" s="38">
        <f>IF($A825=$D$5,'Anlage 4'!H825,0)</f>
        <v>0</v>
      </c>
      <c r="C825" s="38">
        <f>IF($A825=$D$5,'Anlage 4'!K825,0)</f>
        <v>0</v>
      </c>
      <c r="D825" s="38">
        <f>IF($A825=$D$5,'Anlage 4'!L825,0)</f>
        <v>0</v>
      </c>
      <c r="E825" s="38">
        <f>IF($A825=$D$5,'Anlage 4'!M825,0)</f>
        <v>0</v>
      </c>
      <c r="F825" s="38">
        <f>IF($A825=$D$5,'Anlage 4'!N825,0)</f>
        <v>0</v>
      </c>
      <c r="G825" s="38">
        <f>IF($A825=$D$5,'Anlage 4'!O825,0)</f>
        <v>0</v>
      </c>
      <c r="H825" s="38">
        <f>IF($A825=$D$5,'Anlage 4'!P825,0)</f>
        <v>0</v>
      </c>
      <c r="I825" s="38">
        <f>IF($A825=$D$5,'Anlage 4'!Q825,0)</f>
        <v>0</v>
      </c>
      <c r="J825" s="38">
        <f>IF($A825=$D$5,'Anlage 4'!R825,0)</f>
        <v>0</v>
      </c>
      <c r="K825" s="38">
        <f>IF($A825=$D$5,'Anlage 4'!S825,0)</f>
        <v>0</v>
      </c>
      <c r="L825" s="38">
        <f>IF($A825=$D$5,'Anlage 4'!T825,0)</f>
        <v>0</v>
      </c>
      <c r="N825" s="135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Z825" s="135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L825" s="135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X825" s="135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</row>
    <row r="826" spans="1:60" ht="12.75" hidden="1" customHeight="1" outlineLevel="3" x14ac:dyDescent="0.2">
      <c r="A826" s="79" t="str">
        <f>'Anlage 4'!D826</f>
        <v>O</v>
      </c>
      <c r="B826" s="38">
        <f>IF($A826=$D$5,'Anlage 4'!H826,0)</f>
        <v>0</v>
      </c>
      <c r="C826" s="38">
        <f>IF($A826=$D$5,'Anlage 4'!K826,0)</f>
        <v>0</v>
      </c>
      <c r="D826" s="38">
        <f>IF($A826=$D$5,'Anlage 4'!L826,0)</f>
        <v>0</v>
      </c>
      <c r="E826" s="38">
        <f>IF($A826=$D$5,'Anlage 4'!M826,0)</f>
        <v>0</v>
      </c>
      <c r="F826" s="38">
        <f>IF($A826=$D$5,'Anlage 4'!N826,0)</f>
        <v>0</v>
      </c>
      <c r="G826" s="38">
        <f>IF($A826=$D$5,'Anlage 4'!O826,0)</f>
        <v>0</v>
      </c>
      <c r="H826" s="38">
        <f>IF($A826=$D$5,'Anlage 4'!P826,0)</f>
        <v>0</v>
      </c>
      <c r="I826" s="38">
        <f>IF($A826=$D$5,'Anlage 4'!Q826,0)</f>
        <v>0</v>
      </c>
      <c r="J826" s="38">
        <f>IF($A826=$D$5,'Anlage 4'!R826,0)</f>
        <v>0</v>
      </c>
      <c r="K826" s="38">
        <f>IF($A826=$D$5,'Anlage 4'!S826,0)</f>
        <v>0</v>
      </c>
      <c r="L826" s="38">
        <f>IF($A826=$D$5,'Anlage 4'!T826,0)</f>
        <v>0</v>
      </c>
      <c r="N826" s="135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Z826" s="135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L826" s="135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X826" s="135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</row>
    <row r="827" spans="1:60" ht="12.75" hidden="1" customHeight="1" outlineLevel="3" x14ac:dyDescent="0.2">
      <c r="A827" s="79" t="str">
        <f>'Anlage 4'!D827</f>
        <v>O</v>
      </c>
      <c r="B827" s="38">
        <f>IF($A827=$D$5,'Anlage 4'!H827,0)</f>
        <v>0</v>
      </c>
      <c r="C827" s="38">
        <f>IF($A827=$D$5,'Anlage 4'!K827,0)</f>
        <v>0</v>
      </c>
      <c r="D827" s="38">
        <f>IF($A827=$D$5,'Anlage 4'!L827,0)</f>
        <v>0</v>
      </c>
      <c r="E827" s="38">
        <f>IF($A827=$D$5,'Anlage 4'!M827,0)</f>
        <v>0</v>
      </c>
      <c r="F827" s="38">
        <f>IF($A827=$D$5,'Anlage 4'!N827,0)</f>
        <v>0</v>
      </c>
      <c r="G827" s="38">
        <f>IF($A827=$D$5,'Anlage 4'!O827,0)</f>
        <v>0</v>
      </c>
      <c r="H827" s="38">
        <f>IF($A827=$D$5,'Anlage 4'!P827,0)</f>
        <v>0</v>
      </c>
      <c r="I827" s="38">
        <f>IF($A827=$D$5,'Anlage 4'!Q827,0)</f>
        <v>0</v>
      </c>
      <c r="J827" s="38">
        <f>IF($A827=$D$5,'Anlage 4'!R827,0)</f>
        <v>0</v>
      </c>
      <c r="K827" s="38">
        <f>IF($A827=$D$5,'Anlage 4'!S827,0)</f>
        <v>0</v>
      </c>
      <c r="L827" s="38">
        <f>IF($A827=$D$5,'Anlage 4'!T827,0)</f>
        <v>0</v>
      </c>
      <c r="N827" s="135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Z827" s="135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L827" s="135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X827" s="135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</row>
    <row r="828" spans="1:60" ht="12.75" hidden="1" customHeight="1" outlineLevel="3" x14ac:dyDescent="0.2">
      <c r="A828" s="79" t="str">
        <f>'Anlage 4'!D828</f>
        <v>O</v>
      </c>
      <c r="B828" s="38">
        <f>IF($A828=$D$5,'Anlage 4'!H828,0)</f>
        <v>0</v>
      </c>
      <c r="C828" s="38">
        <f>IF($A828=$D$5,'Anlage 4'!K828,0)</f>
        <v>0</v>
      </c>
      <c r="D828" s="38">
        <f>IF($A828=$D$5,'Anlage 4'!L828,0)</f>
        <v>0</v>
      </c>
      <c r="E828" s="38">
        <f>IF($A828=$D$5,'Anlage 4'!M828,0)</f>
        <v>0</v>
      </c>
      <c r="F828" s="38">
        <f>IF($A828=$D$5,'Anlage 4'!N828,0)</f>
        <v>0</v>
      </c>
      <c r="G828" s="38">
        <f>IF($A828=$D$5,'Anlage 4'!O828,0)</f>
        <v>0</v>
      </c>
      <c r="H828" s="38">
        <f>IF($A828=$D$5,'Anlage 4'!P828,0)</f>
        <v>0</v>
      </c>
      <c r="I828" s="38">
        <f>IF($A828=$D$5,'Anlage 4'!Q828,0)</f>
        <v>0</v>
      </c>
      <c r="J828" s="38">
        <f>IF($A828=$D$5,'Anlage 4'!R828,0)</f>
        <v>0</v>
      </c>
      <c r="K828" s="38">
        <f>IF($A828=$D$5,'Anlage 4'!S828,0)</f>
        <v>0</v>
      </c>
      <c r="L828" s="38">
        <f>IF($A828=$D$5,'Anlage 4'!T828,0)</f>
        <v>0</v>
      </c>
      <c r="N828" s="135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Z828" s="135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L828" s="135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X828" s="135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</row>
    <row r="829" spans="1:60" ht="12.75" hidden="1" customHeight="1" outlineLevel="3" x14ac:dyDescent="0.2">
      <c r="A829" s="79" t="str">
        <f>'Anlage 4'!D829</f>
        <v>O</v>
      </c>
      <c r="B829" s="38">
        <f>IF($A829=$D$5,'Anlage 4'!H829,0)</f>
        <v>0</v>
      </c>
      <c r="C829" s="38">
        <f>IF($A829=$D$5,'Anlage 4'!K829,0)</f>
        <v>0</v>
      </c>
      <c r="D829" s="38">
        <f>IF($A829=$D$5,'Anlage 4'!L829,0)</f>
        <v>0</v>
      </c>
      <c r="E829" s="38">
        <f>IF($A829=$D$5,'Anlage 4'!M829,0)</f>
        <v>0</v>
      </c>
      <c r="F829" s="38">
        <f>IF($A829=$D$5,'Anlage 4'!N829,0)</f>
        <v>0</v>
      </c>
      <c r="G829" s="38">
        <f>IF($A829=$D$5,'Anlage 4'!O829,0)</f>
        <v>0</v>
      </c>
      <c r="H829" s="38">
        <f>IF($A829=$D$5,'Anlage 4'!P829,0)</f>
        <v>0</v>
      </c>
      <c r="I829" s="38">
        <f>IF($A829=$D$5,'Anlage 4'!Q829,0)</f>
        <v>0</v>
      </c>
      <c r="J829" s="38">
        <f>IF($A829=$D$5,'Anlage 4'!R829,0)</f>
        <v>0</v>
      </c>
      <c r="K829" s="38">
        <f>IF($A829=$D$5,'Anlage 4'!S829,0)</f>
        <v>0</v>
      </c>
      <c r="L829" s="38">
        <f>IF($A829=$D$5,'Anlage 4'!T829,0)</f>
        <v>0</v>
      </c>
      <c r="N829" s="135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Z829" s="135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L829" s="135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X829" s="135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</row>
    <row r="830" spans="1:60" ht="12.75" hidden="1" customHeight="1" outlineLevel="3" x14ac:dyDescent="0.2">
      <c r="A830" s="79" t="str">
        <f>'Anlage 4'!D830</f>
        <v>O</v>
      </c>
      <c r="B830" s="38">
        <f>IF($A830=$D$5,'Anlage 4'!H830,0)</f>
        <v>0</v>
      </c>
      <c r="C830" s="38">
        <f>IF($A830=$D$5,'Anlage 4'!K830,0)</f>
        <v>0</v>
      </c>
      <c r="D830" s="38">
        <f>IF($A830=$D$5,'Anlage 4'!L830,0)</f>
        <v>0</v>
      </c>
      <c r="E830" s="38">
        <f>IF($A830=$D$5,'Anlage 4'!M830,0)</f>
        <v>0</v>
      </c>
      <c r="F830" s="38">
        <f>IF($A830=$D$5,'Anlage 4'!N830,0)</f>
        <v>0</v>
      </c>
      <c r="G830" s="38">
        <f>IF($A830=$D$5,'Anlage 4'!O830,0)</f>
        <v>0</v>
      </c>
      <c r="H830" s="38">
        <f>IF($A830=$D$5,'Anlage 4'!P830,0)</f>
        <v>0</v>
      </c>
      <c r="I830" s="38">
        <f>IF($A830=$D$5,'Anlage 4'!Q830,0)</f>
        <v>0</v>
      </c>
      <c r="J830" s="38">
        <f>IF($A830=$D$5,'Anlage 4'!R830,0)</f>
        <v>0</v>
      </c>
      <c r="K830" s="38">
        <f>IF($A830=$D$5,'Anlage 4'!S830,0)</f>
        <v>0</v>
      </c>
      <c r="L830" s="38">
        <f>IF($A830=$D$5,'Anlage 4'!T830,0)</f>
        <v>0</v>
      </c>
      <c r="N830" s="135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Z830" s="135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L830" s="135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X830" s="135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</row>
    <row r="831" spans="1:60" ht="12.75" hidden="1" customHeight="1" outlineLevel="3" x14ac:dyDescent="0.2">
      <c r="A831" s="79" t="str">
        <f>'Anlage 4'!D831</f>
        <v>O</v>
      </c>
      <c r="B831" s="38">
        <f>IF($A831=$D$5,'Anlage 4'!H831,0)</f>
        <v>0</v>
      </c>
      <c r="C831" s="38">
        <f>IF($A831=$D$5,'Anlage 4'!K831,0)</f>
        <v>0</v>
      </c>
      <c r="D831" s="38">
        <f>IF($A831=$D$5,'Anlage 4'!L831,0)</f>
        <v>0</v>
      </c>
      <c r="E831" s="38">
        <f>IF($A831=$D$5,'Anlage 4'!M831,0)</f>
        <v>0</v>
      </c>
      <c r="F831" s="38">
        <f>IF($A831=$D$5,'Anlage 4'!N831,0)</f>
        <v>0</v>
      </c>
      <c r="G831" s="38">
        <f>IF($A831=$D$5,'Anlage 4'!O831,0)</f>
        <v>0</v>
      </c>
      <c r="H831" s="38">
        <f>IF($A831=$D$5,'Anlage 4'!P831,0)</f>
        <v>0</v>
      </c>
      <c r="I831" s="38">
        <f>IF($A831=$D$5,'Anlage 4'!Q831,0)</f>
        <v>0</v>
      </c>
      <c r="J831" s="38">
        <f>IF($A831=$D$5,'Anlage 4'!R831,0)</f>
        <v>0</v>
      </c>
      <c r="K831" s="38">
        <f>IF($A831=$D$5,'Anlage 4'!S831,0)</f>
        <v>0</v>
      </c>
      <c r="L831" s="38">
        <f>IF($A831=$D$5,'Anlage 4'!T831,0)</f>
        <v>0</v>
      </c>
      <c r="N831" s="135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Z831" s="135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L831" s="135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X831" s="135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</row>
    <row r="832" spans="1:60" ht="12.75" hidden="1" customHeight="1" outlineLevel="3" x14ac:dyDescent="0.2">
      <c r="A832" s="79" t="str">
        <f>'Anlage 4'!D832</f>
        <v>O</v>
      </c>
      <c r="B832" s="38">
        <f>IF($A832=$D$5,'Anlage 4'!H832,0)</f>
        <v>0</v>
      </c>
      <c r="C832" s="38">
        <f>IF($A832=$D$5,'Anlage 4'!K832,0)</f>
        <v>0</v>
      </c>
      <c r="D832" s="38">
        <f>IF($A832=$D$5,'Anlage 4'!L832,0)</f>
        <v>0</v>
      </c>
      <c r="E832" s="38">
        <f>IF($A832=$D$5,'Anlage 4'!M832,0)</f>
        <v>0</v>
      </c>
      <c r="F832" s="38">
        <f>IF($A832=$D$5,'Anlage 4'!N832,0)</f>
        <v>0</v>
      </c>
      <c r="G832" s="38">
        <f>IF($A832=$D$5,'Anlage 4'!O832,0)</f>
        <v>0</v>
      </c>
      <c r="H832" s="38">
        <f>IF($A832=$D$5,'Anlage 4'!P832,0)</f>
        <v>0</v>
      </c>
      <c r="I832" s="38">
        <f>IF($A832=$D$5,'Anlage 4'!Q832,0)</f>
        <v>0</v>
      </c>
      <c r="J832" s="38">
        <f>IF($A832=$D$5,'Anlage 4'!R832,0)</f>
        <v>0</v>
      </c>
      <c r="K832" s="38">
        <f>IF($A832=$D$5,'Anlage 4'!S832,0)</f>
        <v>0</v>
      </c>
      <c r="L832" s="38">
        <f>IF($A832=$D$5,'Anlage 4'!T832,0)</f>
        <v>0</v>
      </c>
      <c r="N832" s="135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Z832" s="135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L832" s="135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X832" s="135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</row>
    <row r="833" spans="1:60" ht="12.75" hidden="1" customHeight="1" outlineLevel="3" x14ac:dyDescent="0.2">
      <c r="A833" s="79" t="str">
        <f>'Anlage 4'!D833</f>
        <v>O</v>
      </c>
      <c r="B833" s="38">
        <f>IF($A833=$D$5,'Anlage 4'!H833,0)</f>
        <v>0</v>
      </c>
      <c r="C833" s="38">
        <f>IF($A833=$D$5,'Anlage 4'!K833,0)</f>
        <v>0</v>
      </c>
      <c r="D833" s="38">
        <f>IF($A833=$D$5,'Anlage 4'!L833,0)</f>
        <v>0</v>
      </c>
      <c r="E833" s="38">
        <f>IF($A833=$D$5,'Anlage 4'!M833,0)</f>
        <v>0</v>
      </c>
      <c r="F833" s="38">
        <f>IF($A833=$D$5,'Anlage 4'!N833,0)</f>
        <v>0</v>
      </c>
      <c r="G833" s="38">
        <f>IF($A833=$D$5,'Anlage 4'!O833,0)</f>
        <v>0</v>
      </c>
      <c r="H833" s="38">
        <f>IF($A833=$D$5,'Anlage 4'!P833,0)</f>
        <v>0</v>
      </c>
      <c r="I833" s="38">
        <f>IF($A833=$D$5,'Anlage 4'!Q833,0)</f>
        <v>0</v>
      </c>
      <c r="J833" s="38">
        <f>IF($A833=$D$5,'Anlage 4'!R833,0)</f>
        <v>0</v>
      </c>
      <c r="K833" s="38">
        <f>IF($A833=$D$5,'Anlage 4'!S833,0)</f>
        <v>0</v>
      </c>
      <c r="L833" s="38">
        <f>IF($A833=$D$5,'Anlage 4'!T833,0)</f>
        <v>0</v>
      </c>
      <c r="N833" s="135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Z833" s="135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L833" s="135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X833" s="135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</row>
    <row r="834" spans="1:60" ht="12.75" hidden="1" customHeight="1" outlineLevel="3" x14ac:dyDescent="0.2">
      <c r="A834" s="79" t="str">
        <f>'Anlage 4'!D834</f>
        <v>O</v>
      </c>
      <c r="B834" s="38">
        <f>IF($A834=$D$5,'Anlage 4'!H834,0)</f>
        <v>0</v>
      </c>
      <c r="C834" s="38">
        <f>IF($A834=$D$5,'Anlage 4'!K834,0)</f>
        <v>0</v>
      </c>
      <c r="D834" s="38">
        <f>IF($A834=$D$5,'Anlage 4'!L834,0)</f>
        <v>0</v>
      </c>
      <c r="E834" s="38">
        <f>IF($A834=$D$5,'Anlage 4'!M834,0)</f>
        <v>0</v>
      </c>
      <c r="F834" s="38">
        <f>IF($A834=$D$5,'Anlage 4'!N834,0)</f>
        <v>0</v>
      </c>
      <c r="G834" s="38">
        <f>IF($A834=$D$5,'Anlage 4'!O834,0)</f>
        <v>0</v>
      </c>
      <c r="H834" s="38">
        <f>IF($A834=$D$5,'Anlage 4'!P834,0)</f>
        <v>0</v>
      </c>
      <c r="I834" s="38">
        <f>IF($A834=$D$5,'Anlage 4'!Q834,0)</f>
        <v>0</v>
      </c>
      <c r="J834" s="38">
        <f>IF($A834=$D$5,'Anlage 4'!R834,0)</f>
        <v>0</v>
      </c>
      <c r="K834" s="38">
        <f>IF($A834=$D$5,'Anlage 4'!S834,0)</f>
        <v>0</v>
      </c>
      <c r="L834" s="38">
        <f>IF($A834=$D$5,'Anlage 4'!T834,0)</f>
        <v>0</v>
      </c>
      <c r="N834" s="135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Z834" s="135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L834" s="135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X834" s="135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</row>
    <row r="835" spans="1:60" ht="12.75" hidden="1" customHeight="1" outlineLevel="3" x14ac:dyDescent="0.2">
      <c r="A835" s="79" t="str">
        <f>'Anlage 4'!D835</f>
        <v>O</v>
      </c>
      <c r="B835" s="38">
        <f>IF($A835=$D$5,'Anlage 4'!H835,0)</f>
        <v>0</v>
      </c>
      <c r="C835" s="38">
        <f>IF($A835=$D$5,'Anlage 4'!K835,0)</f>
        <v>0</v>
      </c>
      <c r="D835" s="38">
        <f>IF($A835=$D$5,'Anlage 4'!L835,0)</f>
        <v>0</v>
      </c>
      <c r="E835" s="38">
        <f>IF($A835=$D$5,'Anlage 4'!M835,0)</f>
        <v>0</v>
      </c>
      <c r="F835" s="38">
        <f>IF($A835=$D$5,'Anlage 4'!N835,0)</f>
        <v>0</v>
      </c>
      <c r="G835" s="38">
        <f>IF($A835=$D$5,'Anlage 4'!O835,0)</f>
        <v>0</v>
      </c>
      <c r="H835" s="38">
        <f>IF($A835=$D$5,'Anlage 4'!P835,0)</f>
        <v>0</v>
      </c>
      <c r="I835" s="38">
        <f>IF($A835=$D$5,'Anlage 4'!Q835,0)</f>
        <v>0</v>
      </c>
      <c r="J835" s="38">
        <f>IF($A835=$D$5,'Anlage 4'!R835,0)</f>
        <v>0</v>
      </c>
      <c r="K835" s="38">
        <f>IF($A835=$D$5,'Anlage 4'!S835,0)</f>
        <v>0</v>
      </c>
      <c r="L835" s="38">
        <f>IF($A835=$D$5,'Anlage 4'!T835,0)</f>
        <v>0</v>
      </c>
      <c r="N835" s="135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Z835" s="135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L835" s="135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X835" s="135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</row>
    <row r="836" spans="1:60" ht="12.75" hidden="1" customHeight="1" outlineLevel="3" x14ac:dyDescent="0.2">
      <c r="A836" s="79" t="str">
        <f>'Anlage 4'!D836</f>
        <v>O</v>
      </c>
      <c r="B836" s="38">
        <f>IF($A836=$D$5,'Anlage 4'!H836,0)</f>
        <v>0</v>
      </c>
      <c r="C836" s="38">
        <f>IF($A836=$D$5,'Anlage 4'!K836,0)</f>
        <v>0</v>
      </c>
      <c r="D836" s="38">
        <f>IF($A836=$D$5,'Anlage 4'!L836,0)</f>
        <v>0</v>
      </c>
      <c r="E836" s="38">
        <f>IF($A836=$D$5,'Anlage 4'!M836,0)</f>
        <v>0</v>
      </c>
      <c r="F836" s="38">
        <f>IF($A836=$D$5,'Anlage 4'!N836,0)</f>
        <v>0</v>
      </c>
      <c r="G836" s="38">
        <f>IF($A836=$D$5,'Anlage 4'!O836,0)</f>
        <v>0</v>
      </c>
      <c r="H836" s="38">
        <f>IF($A836=$D$5,'Anlage 4'!P836,0)</f>
        <v>0</v>
      </c>
      <c r="I836" s="38">
        <f>IF($A836=$D$5,'Anlage 4'!Q836,0)</f>
        <v>0</v>
      </c>
      <c r="J836" s="38">
        <f>IF($A836=$D$5,'Anlage 4'!R836,0)</f>
        <v>0</v>
      </c>
      <c r="K836" s="38">
        <f>IF($A836=$D$5,'Anlage 4'!S836,0)</f>
        <v>0</v>
      </c>
      <c r="L836" s="38">
        <f>IF($A836=$D$5,'Anlage 4'!T836,0)</f>
        <v>0</v>
      </c>
      <c r="N836" s="135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Z836" s="135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L836" s="135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X836" s="135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</row>
    <row r="837" spans="1:60" ht="12.75" hidden="1" customHeight="1" outlineLevel="3" x14ac:dyDescent="0.2">
      <c r="A837" s="79" t="str">
        <f>'Anlage 4'!D837</f>
        <v>O</v>
      </c>
      <c r="B837" s="38">
        <f>IF($A837=$D$5,'Anlage 4'!H837,0)</f>
        <v>0</v>
      </c>
      <c r="C837" s="38">
        <f>IF($A837=$D$5,'Anlage 4'!K837,0)</f>
        <v>0</v>
      </c>
      <c r="D837" s="38">
        <f>IF($A837=$D$5,'Anlage 4'!L837,0)</f>
        <v>0</v>
      </c>
      <c r="E837" s="38">
        <f>IF($A837=$D$5,'Anlage 4'!M837,0)</f>
        <v>0</v>
      </c>
      <c r="F837" s="38">
        <f>IF($A837=$D$5,'Anlage 4'!N837,0)</f>
        <v>0</v>
      </c>
      <c r="G837" s="38">
        <f>IF($A837=$D$5,'Anlage 4'!O837,0)</f>
        <v>0</v>
      </c>
      <c r="H837" s="38">
        <f>IF($A837=$D$5,'Anlage 4'!P837,0)</f>
        <v>0</v>
      </c>
      <c r="I837" s="38">
        <f>IF($A837=$D$5,'Anlage 4'!Q837,0)</f>
        <v>0</v>
      </c>
      <c r="J837" s="38">
        <f>IF($A837=$D$5,'Anlage 4'!R837,0)</f>
        <v>0</v>
      </c>
      <c r="K837" s="38">
        <f>IF($A837=$D$5,'Anlage 4'!S837,0)</f>
        <v>0</v>
      </c>
      <c r="L837" s="38">
        <f>IF($A837=$D$5,'Anlage 4'!T837,0)</f>
        <v>0</v>
      </c>
      <c r="N837" s="135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Z837" s="135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L837" s="135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X837" s="135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</row>
    <row r="838" spans="1:60" ht="12.75" hidden="1" customHeight="1" outlineLevel="3" x14ac:dyDescent="0.2">
      <c r="A838" s="79" t="str">
        <f>'Anlage 4'!D838</f>
        <v>O</v>
      </c>
      <c r="B838" s="38">
        <f>IF($A838=$D$5,'Anlage 4'!H838,0)</f>
        <v>0</v>
      </c>
      <c r="C838" s="38">
        <f>IF($A838=$D$5,'Anlage 4'!K838,0)</f>
        <v>0</v>
      </c>
      <c r="D838" s="38">
        <f>IF($A838=$D$5,'Anlage 4'!L838,0)</f>
        <v>0</v>
      </c>
      <c r="E838" s="38">
        <f>IF($A838=$D$5,'Anlage 4'!M838,0)</f>
        <v>0</v>
      </c>
      <c r="F838" s="38">
        <f>IF($A838=$D$5,'Anlage 4'!N838,0)</f>
        <v>0</v>
      </c>
      <c r="G838" s="38">
        <f>IF($A838=$D$5,'Anlage 4'!O838,0)</f>
        <v>0</v>
      </c>
      <c r="H838" s="38">
        <f>IF($A838=$D$5,'Anlage 4'!P838,0)</f>
        <v>0</v>
      </c>
      <c r="I838" s="38">
        <f>IF($A838=$D$5,'Anlage 4'!Q838,0)</f>
        <v>0</v>
      </c>
      <c r="J838" s="38">
        <f>IF($A838=$D$5,'Anlage 4'!R838,0)</f>
        <v>0</v>
      </c>
      <c r="K838" s="38">
        <f>IF($A838=$D$5,'Anlage 4'!S838,0)</f>
        <v>0</v>
      </c>
      <c r="L838" s="38">
        <f>IF($A838=$D$5,'Anlage 4'!T838,0)</f>
        <v>0</v>
      </c>
      <c r="N838" s="135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Z838" s="135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L838" s="135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X838" s="135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</row>
    <row r="839" spans="1:60" ht="12.75" hidden="1" customHeight="1" outlineLevel="3" x14ac:dyDescent="0.2">
      <c r="A839" s="79" t="str">
        <f>'Anlage 4'!D839</f>
        <v>O</v>
      </c>
      <c r="B839" s="38">
        <f>IF($A839=$D$5,'Anlage 4'!H839,0)</f>
        <v>0</v>
      </c>
      <c r="C839" s="38">
        <f>IF($A839=$D$5,'Anlage 4'!K839,0)</f>
        <v>0</v>
      </c>
      <c r="D839" s="38">
        <f>IF($A839=$D$5,'Anlage 4'!L839,0)</f>
        <v>0</v>
      </c>
      <c r="E839" s="38">
        <f>IF($A839=$D$5,'Anlage 4'!M839,0)</f>
        <v>0</v>
      </c>
      <c r="F839" s="38">
        <f>IF($A839=$D$5,'Anlage 4'!N839,0)</f>
        <v>0</v>
      </c>
      <c r="G839" s="38">
        <f>IF($A839=$D$5,'Anlage 4'!O839,0)</f>
        <v>0</v>
      </c>
      <c r="H839" s="38">
        <f>IF($A839=$D$5,'Anlage 4'!P839,0)</f>
        <v>0</v>
      </c>
      <c r="I839" s="38">
        <f>IF($A839=$D$5,'Anlage 4'!Q839,0)</f>
        <v>0</v>
      </c>
      <c r="J839" s="38">
        <f>IF($A839=$D$5,'Anlage 4'!R839,0)</f>
        <v>0</v>
      </c>
      <c r="K839" s="38">
        <f>IF($A839=$D$5,'Anlage 4'!S839,0)</f>
        <v>0</v>
      </c>
      <c r="L839" s="38">
        <f>IF($A839=$D$5,'Anlage 4'!T839,0)</f>
        <v>0</v>
      </c>
      <c r="N839" s="135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Z839" s="135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L839" s="135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X839" s="135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</row>
    <row r="840" spans="1:60" ht="12.75" hidden="1" customHeight="1" outlineLevel="3" x14ac:dyDescent="0.2">
      <c r="A840" s="79" t="str">
        <f>'Anlage 4'!D840</f>
        <v>O</v>
      </c>
      <c r="B840" s="38">
        <f>IF($A840=$D$5,'Anlage 4'!H840,0)</f>
        <v>0</v>
      </c>
      <c r="C840" s="38">
        <f>IF($A840=$D$5,'Anlage 4'!K840,0)</f>
        <v>0</v>
      </c>
      <c r="D840" s="38">
        <f>IF($A840=$D$5,'Anlage 4'!L840,0)</f>
        <v>0</v>
      </c>
      <c r="E840" s="38">
        <f>IF($A840=$D$5,'Anlage 4'!M840,0)</f>
        <v>0</v>
      </c>
      <c r="F840" s="38">
        <f>IF($A840=$D$5,'Anlage 4'!N840,0)</f>
        <v>0</v>
      </c>
      <c r="G840" s="38">
        <f>IF($A840=$D$5,'Anlage 4'!O840,0)</f>
        <v>0</v>
      </c>
      <c r="H840" s="38">
        <f>IF($A840=$D$5,'Anlage 4'!P840,0)</f>
        <v>0</v>
      </c>
      <c r="I840" s="38">
        <f>IF($A840=$D$5,'Anlage 4'!Q840,0)</f>
        <v>0</v>
      </c>
      <c r="J840" s="38">
        <f>IF($A840=$D$5,'Anlage 4'!R840,0)</f>
        <v>0</v>
      </c>
      <c r="K840" s="38">
        <f>IF($A840=$D$5,'Anlage 4'!S840,0)</f>
        <v>0</v>
      </c>
      <c r="L840" s="38">
        <f>IF($A840=$D$5,'Anlage 4'!T840,0)</f>
        <v>0</v>
      </c>
      <c r="N840" s="135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Z840" s="135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L840" s="135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X840" s="135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</row>
    <row r="841" spans="1:60" ht="12.75" hidden="1" customHeight="1" outlineLevel="3" x14ac:dyDescent="0.2">
      <c r="A841" s="79" t="str">
        <f>'Anlage 4'!D841</f>
        <v>O</v>
      </c>
      <c r="B841" s="38">
        <f>IF($A841=$D$5,'Anlage 4'!H841,0)</f>
        <v>0</v>
      </c>
      <c r="C841" s="38">
        <f>IF($A841=$D$5,'Anlage 4'!K841,0)</f>
        <v>0</v>
      </c>
      <c r="D841" s="38">
        <f>IF($A841=$D$5,'Anlage 4'!L841,0)</f>
        <v>0</v>
      </c>
      <c r="E841" s="38">
        <f>IF($A841=$D$5,'Anlage 4'!M841,0)</f>
        <v>0</v>
      </c>
      <c r="F841" s="38">
        <f>IF($A841=$D$5,'Anlage 4'!N841,0)</f>
        <v>0</v>
      </c>
      <c r="G841" s="38">
        <f>IF($A841=$D$5,'Anlage 4'!O841,0)</f>
        <v>0</v>
      </c>
      <c r="H841" s="38">
        <f>IF($A841=$D$5,'Anlage 4'!P841,0)</f>
        <v>0</v>
      </c>
      <c r="I841" s="38">
        <f>IF($A841=$D$5,'Anlage 4'!Q841,0)</f>
        <v>0</v>
      </c>
      <c r="J841" s="38">
        <f>IF($A841=$D$5,'Anlage 4'!R841,0)</f>
        <v>0</v>
      </c>
      <c r="K841" s="38">
        <f>IF($A841=$D$5,'Anlage 4'!S841,0)</f>
        <v>0</v>
      </c>
      <c r="L841" s="38">
        <f>IF($A841=$D$5,'Anlage 4'!T841,0)</f>
        <v>0</v>
      </c>
      <c r="N841" s="135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Z841" s="135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L841" s="135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X841" s="135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</row>
    <row r="842" spans="1:60" ht="12.75" hidden="1" customHeight="1" outlineLevel="3" x14ac:dyDescent="0.2">
      <c r="A842" s="79" t="str">
        <f>'Anlage 4'!D842</f>
        <v>O</v>
      </c>
      <c r="B842" s="38">
        <f>IF($A842=$D$5,'Anlage 4'!H842,0)</f>
        <v>0</v>
      </c>
      <c r="C842" s="38">
        <f>IF($A842=$D$5,'Anlage 4'!K842,0)</f>
        <v>0</v>
      </c>
      <c r="D842" s="38">
        <f>IF($A842=$D$5,'Anlage 4'!L842,0)</f>
        <v>0</v>
      </c>
      <c r="E842" s="38">
        <f>IF($A842=$D$5,'Anlage 4'!M842,0)</f>
        <v>0</v>
      </c>
      <c r="F842" s="38">
        <f>IF($A842=$D$5,'Anlage 4'!N842,0)</f>
        <v>0</v>
      </c>
      <c r="G842" s="38">
        <f>IF($A842=$D$5,'Anlage 4'!O842,0)</f>
        <v>0</v>
      </c>
      <c r="H842" s="38">
        <f>IF($A842=$D$5,'Anlage 4'!P842,0)</f>
        <v>0</v>
      </c>
      <c r="I842" s="38">
        <f>IF($A842=$D$5,'Anlage 4'!Q842,0)</f>
        <v>0</v>
      </c>
      <c r="J842" s="38">
        <f>IF($A842=$D$5,'Anlage 4'!R842,0)</f>
        <v>0</v>
      </c>
      <c r="K842" s="38">
        <f>IF($A842=$D$5,'Anlage 4'!S842,0)</f>
        <v>0</v>
      </c>
      <c r="L842" s="38">
        <f>IF($A842=$D$5,'Anlage 4'!T842,0)</f>
        <v>0</v>
      </c>
      <c r="N842" s="135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Z842" s="135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L842" s="135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X842" s="135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</row>
    <row r="843" spans="1:60" ht="12.75" hidden="1" customHeight="1" outlineLevel="3" x14ac:dyDescent="0.2">
      <c r="A843" s="79" t="str">
        <f>'Anlage 4'!D843</f>
        <v>O</v>
      </c>
      <c r="B843" s="38">
        <f>IF($A843=$D$5,'Anlage 4'!H843,0)</f>
        <v>0</v>
      </c>
      <c r="C843" s="38">
        <f>IF($A843=$D$5,'Anlage 4'!K843,0)</f>
        <v>0</v>
      </c>
      <c r="D843" s="38">
        <f>IF($A843=$D$5,'Anlage 4'!L843,0)</f>
        <v>0</v>
      </c>
      <c r="E843" s="38">
        <f>IF($A843=$D$5,'Anlage 4'!M843,0)</f>
        <v>0</v>
      </c>
      <c r="F843" s="38">
        <f>IF($A843=$D$5,'Anlage 4'!N843,0)</f>
        <v>0</v>
      </c>
      <c r="G843" s="38">
        <f>IF($A843=$D$5,'Anlage 4'!O843,0)</f>
        <v>0</v>
      </c>
      <c r="H843" s="38">
        <f>IF($A843=$D$5,'Anlage 4'!P843,0)</f>
        <v>0</v>
      </c>
      <c r="I843" s="38">
        <f>IF($A843=$D$5,'Anlage 4'!Q843,0)</f>
        <v>0</v>
      </c>
      <c r="J843" s="38">
        <f>IF($A843=$D$5,'Anlage 4'!R843,0)</f>
        <v>0</v>
      </c>
      <c r="K843" s="38">
        <f>IF($A843=$D$5,'Anlage 4'!S843,0)</f>
        <v>0</v>
      </c>
      <c r="L843" s="38">
        <f>IF($A843=$D$5,'Anlage 4'!T843,0)</f>
        <v>0</v>
      </c>
      <c r="N843" s="135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Z843" s="135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L843" s="135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X843" s="135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</row>
    <row r="844" spans="1:60" ht="12.75" hidden="1" customHeight="1" outlineLevel="3" x14ac:dyDescent="0.2">
      <c r="A844" s="79" t="str">
        <f>'Anlage 4'!D844</f>
        <v>O</v>
      </c>
      <c r="B844" s="38">
        <f>IF($A844=$D$5,'Anlage 4'!H844,0)</f>
        <v>0</v>
      </c>
      <c r="C844" s="38">
        <f>IF($A844=$D$5,'Anlage 4'!K844,0)</f>
        <v>0</v>
      </c>
      <c r="D844" s="38">
        <f>IF($A844=$D$5,'Anlage 4'!L844,0)</f>
        <v>0</v>
      </c>
      <c r="E844" s="38">
        <f>IF($A844=$D$5,'Anlage 4'!M844,0)</f>
        <v>0</v>
      </c>
      <c r="F844" s="38">
        <f>IF($A844=$D$5,'Anlage 4'!N844,0)</f>
        <v>0</v>
      </c>
      <c r="G844" s="38">
        <f>IF($A844=$D$5,'Anlage 4'!O844,0)</f>
        <v>0</v>
      </c>
      <c r="H844" s="38">
        <f>IF($A844=$D$5,'Anlage 4'!P844,0)</f>
        <v>0</v>
      </c>
      <c r="I844" s="38">
        <f>IF($A844=$D$5,'Anlage 4'!Q844,0)</f>
        <v>0</v>
      </c>
      <c r="J844" s="38">
        <f>IF($A844=$D$5,'Anlage 4'!R844,0)</f>
        <v>0</v>
      </c>
      <c r="K844" s="38">
        <f>IF($A844=$D$5,'Anlage 4'!S844,0)</f>
        <v>0</v>
      </c>
      <c r="L844" s="38">
        <f>IF($A844=$D$5,'Anlage 4'!T844,0)</f>
        <v>0</v>
      </c>
      <c r="N844" s="135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Z844" s="135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L844" s="135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X844" s="135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</row>
    <row r="845" spans="1:60" ht="12.75" hidden="1" customHeight="1" outlineLevel="3" x14ac:dyDescent="0.2">
      <c r="A845" s="79" t="str">
        <f>'Anlage 4'!D845</f>
        <v>O</v>
      </c>
      <c r="B845" s="38">
        <f>IF($A845=$D$5,'Anlage 4'!H845,0)</f>
        <v>0</v>
      </c>
      <c r="C845" s="38">
        <f>IF($A845=$D$5,'Anlage 4'!K845,0)</f>
        <v>0</v>
      </c>
      <c r="D845" s="38">
        <f>IF($A845=$D$5,'Anlage 4'!L845,0)</f>
        <v>0</v>
      </c>
      <c r="E845" s="38">
        <f>IF($A845=$D$5,'Anlage 4'!M845,0)</f>
        <v>0</v>
      </c>
      <c r="F845" s="38">
        <f>IF($A845=$D$5,'Anlage 4'!N845,0)</f>
        <v>0</v>
      </c>
      <c r="G845" s="38">
        <f>IF($A845=$D$5,'Anlage 4'!O845,0)</f>
        <v>0</v>
      </c>
      <c r="H845" s="38">
        <f>IF($A845=$D$5,'Anlage 4'!P845,0)</f>
        <v>0</v>
      </c>
      <c r="I845" s="38">
        <f>IF($A845=$D$5,'Anlage 4'!Q845,0)</f>
        <v>0</v>
      </c>
      <c r="J845" s="38">
        <f>IF($A845=$D$5,'Anlage 4'!R845,0)</f>
        <v>0</v>
      </c>
      <c r="K845" s="38">
        <f>IF($A845=$D$5,'Anlage 4'!S845,0)</f>
        <v>0</v>
      </c>
      <c r="L845" s="38">
        <f>IF($A845=$D$5,'Anlage 4'!T845,0)</f>
        <v>0</v>
      </c>
      <c r="N845" s="135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Z845" s="135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L845" s="135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X845" s="135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</row>
    <row r="846" spans="1:60" ht="12.75" hidden="1" customHeight="1" outlineLevel="3" x14ac:dyDescent="0.2">
      <c r="A846" s="79" t="str">
        <f>'Anlage 4'!D846</f>
        <v>O</v>
      </c>
      <c r="B846" s="38">
        <f>IF($A846=$D$5,'Anlage 4'!H846,0)</f>
        <v>0</v>
      </c>
      <c r="C846" s="38">
        <f>IF($A846=$D$5,'Anlage 4'!K846,0)</f>
        <v>0</v>
      </c>
      <c r="D846" s="38">
        <f>IF($A846=$D$5,'Anlage 4'!L846,0)</f>
        <v>0</v>
      </c>
      <c r="E846" s="38">
        <f>IF($A846=$D$5,'Anlage 4'!M846,0)</f>
        <v>0</v>
      </c>
      <c r="F846" s="38">
        <f>IF($A846=$D$5,'Anlage 4'!N846,0)</f>
        <v>0</v>
      </c>
      <c r="G846" s="38">
        <f>IF($A846=$D$5,'Anlage 4'!O846,0)</f>
        <v>0</v>
      </c>
      <c r="H846" s="38">
        <f>IF($A846=$D$5,'Anlage 4'!P846,0)</f>
        <v>0</v>
      </c>
      <c r="I846" s="38">
        <f>IF($A846=$D$5,'Anlage 4'!Q846,0)</f>
        <v>0</v>
      </c>
      <c r="J846" s="38">
        <f>IF($A846=$D$5,'Anlage 4'!R846,0)</f>
        <v>0</v>
      </c>
      <c r="K846" s="38">
        <f>IF($A846=$D$5,'Anlage 4'!S846,0)</f>
        <v>0</v>
      </c>
      <c r="L846" s="38">
        <f>IF($A846=$D$5,'Anlage 4'!T846,0)</f>
        <v>0</v>
      </c>
      <c r="N846" s="135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Z846" s="135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L846" s="135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X846" s="135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</row>
    <row r="847" spans="1:60" ht="12.75" hidden="1" customHeight="1" outlineLevel="3" x14ac:dyDescent="0.2">
      <c r="A847" s="80" t="str">
        <f>'Anlage 4'!D847</f>
        <v>O</v>
      </c>
      <c r="B847" s="38">
        <f>IF($A847=$D$5,'Anlage 4'!H847,0)</f>
        <v>0</v>
      </c>
      <c r="C847" s="38">
        <f>IF($A847=$D$5,'Anlage 4'!K847,0)</f>
        <v>0</v>
      </c>
      <c r="D847" s="38">
        <f>IF($A847=$D$5,'Anlage 4'!L847,0)</f>
        <v>0</v>
      </c>
      <c r="E847" s="38">
        <f>IF($A847=$D$5,'Anlage 4'!M847,0)</f>
        <v>0</v>
      </c>
      <c r="F847" s="38">
        <f>IF($A847=$D$5,'Anlage 4'!N847,0)</f>
        <v>0</v>
      </c>
      <c r="G847" s="38">
        <f>IF($A847=$D$5,'Anlage 4'!O847,0)</f>
        <v>0</v>
      </c>
      <c r="H847" s="38">
        <f>IF($A847=$D$5,'Anlage 4'!P847,0)</f>
        <v>0</v>
      </c>
      <c r="I847" s="38">
        <f>IF($A847=$D$5,'Anlage 4'!Q847,0)</f>
        <v>0</v>
      </c>
      <c r="J847" s="38">
        <f>IF($A847=$D$5,'Anlage 4'!R847,0)</f>
        <v>0</v>
      </c>
      <c r="K847" s="38">
        <f>IF($A847=$D$5,'Anlage 4'!S847,0)</f>
        <v>0</v>
      </c>
      <c r="L847" s="38">
        <f>IF($A847=$D$5,'Anlage 4'!T847,0)</f>
        <v>0</v>
      </c>
      <c r="N847" s="135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Z847" s="135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L847" s="135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X847" s="135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</row>
    <row r="848" spans="1:60" ht="12.75" hidden="1" customHeight="1" outlineLevel="1" x14ac:dyDescent="0.2">
      <c r="A848" s="9"/>
      <c r="B848" s="41">
        <f t="shared" ref="B848:L848" si="185">SUM(B820:B847)</f>
        <v>0</v>
      </c>
      <c r="C848" s="41">
        <f t="shared" si="185"/>
        <v>0</v>
      </c>
      <c r="D848" s="41">
        <f t="shared" si="185"/>
        <v>0</v>
      </c>
      <c r="E848" s="41">
        <f t="shared" si="185"/>
        <v>0</v>
      </c>
      <c r="F848" s="41">
        <f t="shared" si="185"/>
        <v>0</v>
      </c>
      <c r="G848" s="41">
        <f t="shared" si="185"/>
        <v>0</v>
      </c>
      <c r="H848" s="41">
        <f t="shared" si="185"/>
        <v>0</v>
      </c>
      <c r="I848" s="41">
        <f t="shared" si="185"/>
        <v>0</v>
      </c>
      <c r="J848" s="41">
        <f t="shared" si="185"/>
        <v>0</v>
      </c>
      <c r="K848" s="41">
        <f t="shared" si="185"/>
        <v>0</v>
      </c>
      <c r="L848" s="41">
        <f t="shared" si="185"/>
        <v>0</v>
      </c>
      <c r="N848" s="134">
        <f t="shared" ref="N848:X848" si="186">IF($N$11=$A806,B848,0)</f>
        <v>0</v>
      </c>
      <c r="O848" s="134">
        <f t="shared" si="186"/>
        <v>0</v>
      </c>
      <c r="P848" s="134">
        <f t="shared" si="186"/>
        <v>0</v>
      </c>
      <c r="Q848" s="134">
        <f t="shared" si="186"/>
        <v>0</v>
      </c>
      <c r="R848" s="134">
        <f t="shared" si="186"/>
        <v>0</v>
      </c>
      <c r="S848" s="134">
        <f t="shared" si="186"/>
        <v>0</v>
      </c>
      <c r="T848" s="134">
        <f t="shared" si="186"/>
        <v>0</v>
      </c>
      <c r="U848" s="134">
        <f t="shared" si="186"/>
        <v>0</v>
      </c>
      <c r="V848" s="134">
        <f t="shared" si="186"/>
        <v>0</v>
      </c>
      <c r="W848" s="134">
        <f t="shared" si="186"/>
        <v>0</v>
      </c>
      <c r="X848" s="134">
        <f t="shared" si="186"/>
        <v>0</v>
      </c>
      <c r="Z848" s="134">
        <f t="shared" ref="Z848:AJ848" si="187">IF($Z$11=$A806,B848,0)</f>
        <v>0</v>
      </c>
      <c r="AA848" s="134">
        <f t="shared" si="187"/>
        <v>0</v>
      </c>
      <c r="AB848" s="134">
        <f t="shared" si="187"/>
        <v>0</v>
      </c>
      <c r="AC848" s="134">
        <f t="shared" si="187"/>
        <v>0</v>
      </c>
      <c r="AD848" s="134">
        <f t="shared" si="187"/>
        <v>0</v>
      </c>
      <c r="AE848" s="134">
        <f t="shared" si="187"/>
        <v>0</v>
      </c>
      <c r="AF848" s="134">
        <f t="shared" si="187"/>
        <v>0</v>
      </c>
      <c r="AG848" s="134">
        <f t="shared" si="187"/>
        <v>0</v>
      </c>
      <c r="AH848" s="134">
        <f t="shared" si="187"/>
        <v>0</v>
      </c>
      <c r="AI848" s="134">
        <f t="shared" si="187"/>
        <v>0</v>
      </c>
      <c r="AJ848" s="134">
        <f t="shared" si="187"/>
        <v>0</v>
      </c>
      <c r="AL848" s="134">
        <f t="shared" ref="AL848:AV848" si="188">IF($AL$11=$A806,B848,0)</f>
        <v>0</v>
      </c>
      <c r="AM848" s="134">
        <f t="shared" si="188"/>
        <v>0</v>
      </c>
      <c r="AN848" s="134">
        <f t="shared" si="188"/>
        <v>0</v>
      </c>
      <c r="AO848" s="134">
        <f t="shared" si="188"/>
        <v>0</v>
      </c>
      <c r="AP848" s="134">
        <f t="shared" si="188"/>
        <v>0</v>
      </c>
      <c r="AQ848" s="134">
        <f t="shared" si="188"/>
        <v>0</v>
      </c>
      <c r="AR848" s="134">
        <f t="shared" si="188"/>
        <v>0</v>
      </c>
      <c r="AS848" s="134">
        <f t="shared" si="188"/>
        <v>0</v>
      </c>
      <c r="AT848" s="134">
        <f t="shared" si="188"/>
        <v>0</v>
      </c>
      <c r="AU848" s="134">
        <f t="shared" si="188"/>
        <v>0</v>
      </c>
      <c r="AV848" s="134">
        <f t="shared" si="188"/>
        <v>0</v>
      </c>
      <c r="AX848" s="134">
        <f t="shared" ref="AX848:BH848" si="189">IF($AX$11=$A806,B848,0)</f>
        <v>0</v>
      </c>
      <c r="AY848" s="134">
        <f t="shared" si="189"/>
        <v>0</v>
      </c>
      <c r="AZ848" s="134">
        <f t="shared" si="189"/>
        <v>0</v>
      </c>
      <c r="BA848" s="134">
        <f t="shared" si="189"/>
        <v>0</v>
      </c>
      <c r="BB848" s="134">
        <f t="shared" si="189"/>
        <v>0</v>
      </c>
      <c r="BC848" s="134">
        <f t="shared" si="189"/>
        <v>0</v>
      </c>
      <c r="BD848" s="134">
        <f t="shared" si="189"/>
        <v>0</v>
      </c>
      <c r="BE848" s="134">
        <f t="shared" si="189"/>
        <v>0</v>
      </c>
      <c r="BF848" s="134">
        <f t="shared" si="189"/>
        <v>0</v>
      </c>
      <c r="BG848" s="134">
        <f t="shared" si="189"/>
        <v>0</v>
      </c>
      <c r="BH848" s="134">
        <f t="shared" si="189"/>
        <v>0</v>
      </c>
    </row>
    <row r="849" spans="1:60" ht="12.75" hidden="1" customHeight="1" outlineLevel="1" x14ac:dyDescent="0.2">
      <c r="A849" s="9"/>
      <c r="B849" s="42"/>
      <c r="C849" s="42"/>
      <c r="D849" s="41">
        <f>ROUNDDOWN(D848*$D$7,2)</f>
        <v>0</v>
      </c>
      <c r="E849" s="42"/>
      <c r="F849" s="42"/>
      <c r="G849" s="42"/>
      <c r="H849" s="42"/>
      <c r="I849" s="42"/>
      <c r="J849" s="42"/>
      <c r="K849" s="42"/>
      <c r="L849" s="42"/>
      <c r="N849" s="135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Z849" s="135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L849" s="135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X849" s="135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</row>
    <row r="850" spans="1:60" ht="12.75" hidden="1" customHeight="1" outlineLevel="1" collapsed="1" x14ac:dyDescent="0.2">
      <c r="A850" s="7"/>
      <c r="B850" s="41">
        <f>B848</f>
        <v>0</v>
      </c>
      <c r="C850" s="41">
        <f>C848</f>
        <v>0</v>
      </c>
      <c r="D850" s="41">
        <f>D848+D849</f>
        <v>0</v>
      </c>
      <c r="E850" s="41"/>
      <c r="F850" s="41">
        <f t="shared" ref="F850:L850" si="190">F848</f>
        <v>0</v>
      </c>
      <c r="G850" s="41">
        <f t="shared" si="190"/>
        <v>0</v>
      </c>
      <c r="H850" s="41">
        <f t="shared" si="190"/>
        <v>0</v>
      </c>
      <c r="I850" s="41">
        <f t="shared" si="190"/>
        <v>0</v>
      </c>
      <c r="J850" s="41">
        <f t="shared" si="190"/>
        <v>0</v>
      </c>
      <c r="K850" s="41">
        <f t="shared" si="190"/>
        <v>0</v>
      </c>
      <c r="L850" s="41">
        <f t="shared" si="190"/>
        <v>0</v>
      </c>
      <c r="N850" s="150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Z850" s="150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L850" s="150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X850" s="150"/>
      <c r="AY850" s="151"/>
      <c r="AZ850" s="151"/>
      <c r="BA850" s="151"/>
      <c r="BB850" s="151"/>
      <c r="BC850" s="151"/>
      <c r="BD850" s="151"/>
      <c r="BE850" s="151"/>
      <c r="BF850" s="151"/>
      <c r="BG850" s="151"/>
      <c r="BH850" s="151"/>
    </row>
    <row r="851" spans="1:60" ht="12.75" hidden="1" customHeight="1" outlineLevel="2" x14ac:dyDescent="0.2">
      <c r="A851" s="7"/>
      <c r="B851" s="8"/>
      <c r="C851" s="35"/>
      <c r="D851" s="35"/>
      <c r="E851" s="35"/>
      <c r="F851" s="35"/>
      <c r="G851" s="35"/>
      <c r="H851" s="35"/>
      <c r="I851" s="35"/>
      <c r="J851" s="35"/>
      <c r="K851" s="35"/>
      <c r="L851" s="33"/>
      <c r="N851" s="135"/>
      <c r="O851" s="140"/>
      <c r="P851" s="140"/>
      <c r="Q851" s="140"/>
      <c r="R851" s="139"/>
      <c r="S851" s="139"/>
      <c r="T851" s="139"/>
      <c r="U851" s="139"/>
      <c r="V851" s="139"/>
      <c r="W851" s="139"/>
      <c r="X851" s="139"/>
      <c r="Z851" s="135"/>
      <c r="AA851" s="140"/>
      <c r="AB851" s="140"/>
      <c r="AC851" s="140"/>
      <c r="AD851" s="139"/>
      <c r="AE851" s="139"/>
      <c r="AF851" s="139"/>
      <c r="AG851" s="139"/>
      <c r="AH851" s="139"/>
      <c r="AI851" s="139"/>
      <c r="AJ851" s="139"/>
      <c r="AL851" s="135"/>
      <c r="AM851" s="140"/>
      <c r="AN851" s="140"/>
      <c r="AO851" s="140"/>
      <c r="AP851" s="139"/>
      <c r="AQ851" s="139"/>
      <c r="AR851" s="139"/>
      <c r="AS851" s="139"/>
      <c r="AT851" s="139"/>
      <c r="AU851" s="139"/>
      <c r="AV851" s="139"/>
      <c r="AX851" s="135"/>
      <c r="AY851" s="140"/>
      <c r="AZ851" s="140"/>
      <c r="BA851" s="140"/>
      <c r="BB851" s="139"/>
      <c r="BC851" s="139"/>
      <c r="BD851" s="139"/>
      <c r="BE851" s="139"/>
      <c r="BF851" s="139"/>
      <c r="BG851" s="139"/>
      <c r="BH851" s="139"/>
    </row>
    <row r="852" spans="1:60" ht="12.75" hidden="1" customHeight="1" outlineLevel="2" x14ac:dyDescent="0.2">
      <c r="A852" s="103" t="str">
        <f>A802</f>
        <v>BN: ______________________</v>
      </c>
      <c r="B852" s="104"/>
      <c r="C852" s="104"/>
      <c r="D852" s="105"/>
      <c r="E852" s="105"/>
      <c r="F852" s="105"/>
      <c r="G852" s="105"/>
      <c r="H852" s="105"/>
      <c r="I852" s="105"/>
      <c r="J852" s="105"/>
      <c r="K852" s="105"/>
      <c r="L852" s="106"/>
      <c r="N852" s="135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Z852" s="135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L852" s="135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X852" s="135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</row>
    <row r="853" spans="1:60" ht="12.75" hidden="1" customHeight="1" outlineLevel="2" x14ac:dyDescent="0.2">
      <c r="A853" s="7"/>
      <c r="B853" s="8"/>
      <c r="C853" s="36"/>
      <c r="D853" s="36"/>
      <c r="E853" s="36"/>
      <c r="F853" s="36"/>
      <c r="G853" s="36"/>
      <c r="H853" s="36"/>
      <c r="I853" s="36"/>
      <c r="J853" s="36"/>
      <c r="K853" s="36"/>
      <c r="L853" s="8"/>
      <c r="N853" s="135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Z853" s="135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L853" s="135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X853" s="135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</row>
    <row r="854" spans="1:60" ht="12.75" hidden="1" customHeight="1" outlineLevel="2" x14ac:dyDescent="0.2">
      <c r="A854" s="9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N854" s="135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Z854" s="135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L854" s="135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X854" s="135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</row>
    <row r="855" spans="1:60" ht="12.75" hidden="1" customHeight="1" outlineLevel="1" x14ac:dyDescent="0.2">
      <c r="A855" s="253" t="str">
        <f>A805</f>
        <v>Jahr</v>
      </c>
      <c r="B855" s="254"/>
      <c r="D855" s="21"/>
      <c r="E855" s="21"/>
      <c r="F855" s="21"/>
      <c r="G855" s="21"/>
      <c r="H855" s="21"/>
      <c r="I855" s="21"/>
      <c r="J855" s="8"/>
      <c r="K855" s="8"/>
      <c r="L855" s="10" t="str">
        <f>L805</f>
        <v xml:space="preserve"> Blatt</v>
      </c>
      <c r="N855" s="135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Z855" s="135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L855" s="135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X855" s="135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</row>
    <row r="856" spans="1:60" ht="12.75" hidden="1" customHeight="1" outlineLevel="1" collapsed="1" x14ac:dyDescent="0.2">
      <c r="A856" s="251">
        <f>'Anlage 4'!A856</f>
        <v>0</v>
      </c>
      <c r="B856" s="252"/>
      <c r="L856" s="31">
        <f>'Anlage 4'!T856</f>
        <v>18</v>
      </c>
      <c r="N856" s="135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Z856" s="135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L856" s="135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X856" s="135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</row>
    <row r="857" spans="1:60" ht="12.75" hidden="1" customHeight="1" outlineLevel="2" x14ac:dyDescent="0.2">
      <c r="A857" s="3"/>
      <c r="C857" s="8"/>
      <c r="D857" s="8"/>
      <c r="E857" s="8"/>
      <c r="F857" s="8"/>
      <c r="G857" s="8"/>
      <c r="H857" s="8"/>
      <c r="I857" s="8"/>
      <c r="J857" s="8"/>
      <c r="K857" s="8"/>
      <c r="L857" s="8"/>
      <c r="N857" s="135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Z857" s="135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L857" s="135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X857" s="135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</row>
    <row r="858" spans="1:60" ht="12.75" hidden="1" customHeight="1" outlineLevel="2" x14ac:dyDescent="0.2">
      <c r="A858" s="3"/>
      <c r="C858" s="8"/>
      <c r="D858" s="8"/>
      <c r="E858" s="8"/>
      <c r="F858" s="8"/>
      <c r="G858" s="8"/>
      <c r="H858" s="8"/>
      <c r="I858" s="8"/>
      <c r="J858" s="8"/>
      <c r="K858" s="8"/>
      <c r="L858" s="8"/>
      <c r="N858" s="135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Z858" s="135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L858" s="135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X858" s="135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</row>
    <row r="859" spans="1:60" ht="12.75" hidden="1" customHeight="1" outlineLevel="2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N859" s="135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Z859" s="135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L859" s="135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X859" s="135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</row>
    <row r="860" spans="1:60" ht="12.75" hidden="1" customHeight="1" outlineLevel="2" x14ac:dyDescent="0.2">
      <c r="A860" s="13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N860" s="135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Z860" s="135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L860" s="135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X860" s="135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</row>
    <row r="861" spans="1:60" ht="12.75" hidden="1" customHeight="1" outlineLevel="2" x14ac:dyDescent="0.2">
      <c r="A861" s="245" t="str">
        <f>A811</f>
        <v>FuE-Kategorie</v>
      </c>
      <c r="B861" s="49" t="str">
        <f>B811</f>
        <v>Personal</v>
      </c>
      <c r="C861" s="239" t="str">
        <f>C811</f>
        <v xml:space="preserve">Ausgabengruppe </v>
      </c>
      <c r="D861" s="239"/>
      <c r="E861" s="239"/>
      <c r="F861" s="239"/>
      <c r="G861" s="239"/>
      <c r="H861" s="239"/>
      <c r="I861" s="239"/>
      <c r="J861" s="239"/>
      <c r="K861" s="239"/>
      <c r="L861" s="239"/>
      <c r="N861" s="135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Z861" s="135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L861" s="135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X861" s="135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</row>
    <row r="862" spans="1:60" ht="12.75" hidden="1" customHeight="1" outlineLevel="2" x14ac:dyDescent="0.2">
      <c r="A862" s="246"/>
      <c r="B862" s="15" t="str">
        <f t="shared" ref="B862:L862" si="191">B812</f>
        <v/>
      </c>
      <c r="C862" s="15" t="str">
        <f t="shared" si="191"/>
        <v/>
      </c>
      <c r="D862" s="15" t="str">
        <f t="shared" si="191"/>
        <v/>
      </c>
      <c r="E862" s="15" t="str">
        <f t="shared" si="191"/>
        <v/>
      </c>
      <c r="F862" s="15" t="str">
        <f t="shared" si="191"/>
        <v/>
      </c>
      <c r="G862" s="15" t="str">
        <f t="shared" si="191"/>
        <v/>
      </c>
      <c r="H862" s="15" t="str">
        <f t="shared" si="191"/>
        <v/>
      </c>
      <c r="I862" s="15" t="str">
        <f t="shared" si="191"/>
        <v/>
      </c>
      <c r="J862" s="15" t="str">
        <f t="shared" si="191"/>
        <v/>
      </c>
      <c r="K862" s="15" t="str">
        <f t="shared" si="191"/>
        <v/>
      </c>
      <c r="L862" s="15" t="str">
        <f t="shared" si="191"/>
        <v/>
      </c>
      <c r="N862" s="135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Z862" s="135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L862" s="135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X862" s="135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</row>
    <row r="863" spans="1:60" ht="12.75" hidden="1" customHeight="1" outlineLevel="2" x14ac:dyDescent="0.2">
      <c r="A863" s="246"/>
      <c r="B863" s="26" t="str">
        <f t="shared" ref="B863:L863" si="192">B813</f>
        <v>Stunden</v>
      </c>
      <c r="C863" s="26" t="str">
        <f t="shared" si="192"/>
        <v/>
      </c>
      <c r="D863" s="26" t="str">
        <f t="shared" si="192"/>
        <v>Personal</v>
      </c>
      <c r="E863" s="26" t="str">
        <f t="shared" si="192"/>
        <v>Gemein-</v>
      </c>
      <c r="F863" s="26" t="str">
        <f t="shared" si="192"/>
        <v/>
      </c>
      <c r="G863" s="26" t="str">
        <f t="shared" si="192"/>
        <v/>
      </c>
      <c r="H863" s="26" t="str">
        <f t="shared" si="192"/>
        <v/>
      </c>
      <c r="I863" s="26" t="str">
        <f t="shared" si="192"/>
        <v/>
      </c>
      <c r="J863" s="26" t="str">
        <f t="shared" si="192"/>
        <v/>
      </c>
      <c r="K863" s="26" t="str">
        <f t="shared" si="192"/>
        <v/>
      </c>
      <c r="L863" s="26" t="str">
        <f t="shared" si="192"/>
        <v>externe</v>
      </c>
      <c r="N863" s="135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Z863" s="135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L863" s="135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X863" s="135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</row>
    <row r="864" spans="1:60" ht="12.75" hidden="1" customHeight="1" outlineLevel="2" x14ac:dyDescent="0.2">
      <c r="A864" s="246"/>
      <c r="B864" s="26" t="str">
        <f t="shared" ref="B864:L864" si="193">B814</f>
        <v>Gesamt</v>
      </c>
      <c r="C864" s="26" t="str">
        <f t="shared" si="193"/>
        <v/>
      </c>
      <c r="D864" s="26" t="str">
        <f t="shared" si="193"/>
        <v>Sp. 5x6</v>
      </c>
      <c r="E864" s="26" t="str">
        <f t="shared" si="193"/>
        <v>kosten</v>
      </c>
      <c r="F864" s="26" t="str">
        <f t="shared" si="193"/>
        <v/>
      </c>
      <c r="G864" s="26" t="str">
        <f t="shared" si="193"/>
        <v/>
      </c>
      <c r="H864" s="26" t="str">
        <f t="shared" si="193"/>
        <v/>
      </c>
      <c r="I864" s="26" t="str">
        <f t="shared" si="193"/>
        <v/>
      </c>
      <c r="J864" s="26" t="str">
        <f t="shared" si="193"/>
        <v/>
      </c>
      <c r="K864" s="26" t="str">
        <f t="shared" si="193"/>
        <v/>
      </c>
      <c r="L864" s="26" t="str">
        <f t="shared" si="193"/>
        <v>Studien-</v>
      </c>
      <c r="N864" s="135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Z864" s="135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L864" s="135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X864" s="135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</row>
    <row r="865" spans="1:60" ht="12.75" hidden="1" customHeight="1" outlineLevel="2" x14ac:dyDescent="0.2">
      <c r="A865" s="246"/>
      <c r="B865" s="26" t="str">
        <f t="shared" ref="B865:L865" si="194">B815</f>
        <v/>
      </c>
      <c r="C865" s="26" t="str">
        <f t="shared" si="194"/>
        <v/>
      </c>
      <c r="D865" s="26" t="str">
        <f t="shared" si="194"/>
        <v/>
      </c>
      <c r="E865" s="26" t="str">
        <f t="shared" si="194"/>
        <v/>
      </c>
      <c r="F865" s="26" t="str">
        <f t="shared" si="194"/>
        <v/>
      </c>
      <c r="G865" s="26" t="str">
        <f t="shared" si="194"/>
        <v/>
      </c>
      <c r="H865" s="26" t="str">
        <f t="shared" si="194"/>
        <v/>
      </c>
      <c r="I865" s="26" t="str">
        <f t="shared" si="194"/>
        <v/>
      </c>
      <c r="J865" s="26" t="str">
        <f t="shared" si="194"/>
        <v/>
      </c>
      <c r="K865" s="26" t="str">
        <f t="shared" si="194"/>
        <v/>
      </c>
      <c r="L865" s="26" t="str">
        <f t="shared" si="194"/>
        <v>kosten</v>
      </c>
      <c r="N865" s="135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Z865" s="135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L865" s="135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X865" s="135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</row>
    <row r="866" spans="1:60" ht="12.75" hidden="1" customHeight="1" outlineLevel="2" x14ac:dyDescent="0.2">
      <c r="A866" s="246"/>
      <c r="B866" s="26" t="str">
        <f t="shared" ref="B866:L866" si="195">B816</f>
        <v/>
      </c>
      <c r="C866" s="26" t="str">
        <f t="shared" si="195"/>
        <v/>
      </c>
      <c r="D866" s="26" t="str">
        <f t="shared" si="195"/>
        <v/>
      </c>
      <c r="E866" s="26" t="str">
        <f t="shared" si="195"/>
        <v/>
      </c>
      <c r="F866" s="26" t="str">
        <f t="shared" si="195"/>
        <v/>
      </c>
      <c r="G866" s="26" t="str">
        <f t="shared" si="195"/>
        <v/>
      </c>
      <c r="H866" s="26" t="str">
        <f t="shared" si="195"/>
        <v/>
      </c>
      <c r="I866" s="26" t="str">
        <f t="shared" si="195"/>
        <v/>
      </c>
      <c r="J866" s="26" t="str">
        <f t="shared" si="195"/>
        <v/>
      </c>
      <c r="K866" s="26" t="str">
        <f t="shared" si="195"/>
        <v/>
      </c>
      <c r="L866" s="26" t="str">
        <f t="shared" si="195"/>
        <v>(lt. Spalte 3)</v>
      </c>
      <c r="N866" s="135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Z866" s="135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L866" s="135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X866" s="135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</row>
    <row r="867" spans="1:60" ht="12.75" hidden="1" customHeight="1" outlineLevel="2" x14ac:dyDescent="0.2">
      <c r="A867" s="246"/>
      <c r="B867" s="26" t="str">
        <f t="shared" ref="B867:L867" si="196">B817</f>
        <v/>
      </c>
      <c r="C867" s="26" t="str">
        <f t="shared" si="196"/>
        <v/>
      </c>
      <c r="D867" s="26" t="str">
        <f t="shared" si="196"/>
        <v/>
      </c>
      <c r="E867" s="26" t="str">
        <f t="shared" si="196"/>
        <v/>
      </c>
      <c r="F867" s="26" t="str">
        <f t="shared" si="196"/>
        <v/>
      </c>
      <c r="G867" s="26" t="str">
        <f t="shared" si="196"/>
        <v/>
      </c>
      <c r="H867" s="26" t="str">
        <f t="shared" si="196"/>
        <v/>
      </c>
      <c r="I867" s="26" t="str">
        <f t="shared" si="196"/>
        <v/>
      </c>
      <c r="J867" s="26" t="str">
        <f t="shared" si="196"/>
        <v/>
      </c>
      <c r="K867" s="26" t="str">
        <f t="shared" si="196"/>
        <v/>
      </c>
      <c r="L867" s="26" t="str">
        <f t="shared" si="196"/>
        <v/>
      </c>
      <c r="N867" s="135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Z867" s="135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L867" s="135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X867" s="135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</row>
    <row r="868" spans="1:60" ht="12.75" hidden="1" customHeight="1" outlineLevel="2" x14ac:dyDescent="0.2">
      <c r="A868" s="247"/>
      <c r="B868" s="27" t="str">
        <f>B818</f>
        <v/>
      </c>
      <c r="C868" s="27" t="str">
        <f t="shared" ref="C868:L868" si="197">C818</f>
        <v>€</v>
      </c>
      <c r="D868" s="27" t="str">
        <f t="shared" si="197"/>
        <v>€</v>
      </c>
      <c r="E868" s="27" t="str">
        <f t="shared" si="197"/>
        <v>€</v>
      </c>
      <c r="F868" s="27" t="str">
        <f t="shared" si="197"/>
        <v>€</v>
      </c>
      <c r="G868" s="27" t="str">
        <f t="shared" si="197"/>
        <v>€</v>
      </c>
      <c r="H868" s="27" t="str">
        <f t="shared" si="197"/>
        <v>€</v>
      </c>
      <c r="I868" s="27" t="str">
        <f t="shared" si="197"/>
        <v>€</v>
      </c>
      <c r="J868" s="27" t="str">
        <f t="shared" si="197"/>
        <v>€</v>
      </c>
      <c r="K868" s="27" t="str">
        <f t="shared" si="197"/>
        <v>€</v>
      </c>
      <c r="L868" s="27" t="str">
        <f t="shared" si="197"/>
        <v>€</v>
      </c>
      <c r="N868" s="135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Z868" s="135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L868" s="135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X868" s="135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</row>
    <row r="869" spans="1:60" ht="12.75" hidden="1" customHeight="1" outlineLevel="2" collapsed="1" x14ac:dyDescent="0.2">
      <c r="A869" s="18" t="str">
        <f>A819</f>
        <v/>
      </c>
      <c r="B869" s="18">
        <f t="shared" ref="B869:L869" si="198">B819</f>
        <v>5</v>
      </c>
      <c r="C869" s="18" t="str">
        <f t="shared" si="198"/>
        <v/>
      </c>
      <c r="D869" s="18">
        <f t="shared" si="198"/>
        <v>7</v>
      </c>
      <c r="E869" s="18" t="str">
        <f t="shared" si="198"/>
        <v/>
      </c>
      <c r="F869" s="18" t="str">
        <f t="shared" si="198"/>
        <v/>
      </c>
      <c r="G869" s="18" t="str">
        <f t="shared" si="198"/>
        <v/>
      </c>
      <c r="H869" s="18" t="str">
        <f t="shared" si="198"/>
        <v/>
      </c>
      <c r="I869" s="18" t="str">
        <f t="shared" si="198"/>
        <v/>
      </c>
      <c r="J869" s="18" t="str">
        <f t="shared" si="198"/>
        <v/>
      </c>
      <c r="K869" s="18" t="str">
        <f t="shared" si="198"/>
        <v/>
      </c>
      <c r="L869" s="18">
        <f t="shared" si="198"/>
        <v>8</v>
      </c>
      <c r="N869" s="135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Z869" s="135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L869" s="135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X869" s="135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</row>
    <row r="870" spans="1:60" ht="12.75" hidden="1" customHeight="1" outlineLevel="3" x14ac:dyDescent="0.2">
      <c r="A870" s="78" t="str">
        <f>'Anlage 4'!D870</f>
        <v>O</v>
      </c>
      <c r="B870" s="38">
        <f>IF($A870=$D$5,'Anlage 4'!H870,0)</f>
        <v>0</v>
      </c>
      <c r="C870" s="38">
        <f>IF($A870=$D$5,'Anlage 4'!K870,0)</f>
        <v>0</v>
      </c>
      <c r="D870" s="38">
        <f>IF($A870=$D$5,'Anlage 4'!L870,0)</f>
        <v>0</v>
      </c>
      <c r="E870" s="38">
        <f>IF($A870=$D$5,'Anlage 4'!M870,0)</f>
        <v>0</v>
      </c>
      <c r="F870" s="38">
        <f>IF($A870=$D$5,'Anlage 4'!N870,0)</f>
        <v>0</v>
      </c>
      <c r="G870" s="38">
        <f>IF($A870=$D$5,'Anlage 4'!O870,0)</f>
        <v>0</v>
      </c>
      <c r="H870" s="38">
        <f>IF($A870=$D$5,'Anlage 4'!P870,0)</f>
        <v>0</v>
      </c>
      <c r="I870" s="38">
        <f>IF($A870=$D$5,'Anlage 4'!Q870,0)</f>
        <v>0</v>
      </c>
      <c r="J870" s="38">
        <f>IF($A870=$D$5,'Anlage 4'!R870,0)</f>
        <v>0</v>
      </c>
      <c r="K870" s="38">
        <f>IF($A870=$D$5,'Anlage 4'!S870,0)</f>
        <v>0</v>
      </c>
      <c r="L870" s="38">
        <f>IF($A870=$D$5,'Anlage 4'!T870,0)</f>
        <v>0</v>
      </c>
      <c r="N870" s="135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Z870" s="135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L870" s="135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X870" s="135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</row>
    <row r="871" spans="1:60" ht="12.75" hidden="1" customHeight="1" outlineLevel="3" x14ac:dyDescent="0.2">
      <c r="A871" s="79" t="str">
        <f>'Anlage 4'!D871</f>
        <v>O</v>
      </c>
      <c r="B871" s="38" t="str">
        <f>IF($A871=$D$5,IF('Anlage 4'!E871="Übertrag",'Anlage 4'!E871,'Anlage 4'!H871),0)</f>
        <v>Übertrag</v>
      </c>
      <c r="C871" s="38">
        <f>IF($A871=$D$5,IF($B871="Übertrag",0,'Anlage 4'!K871),0)</f>
        <v>0</v>
      </c>
      <c r="D871" s="38">
        <f>IF($A871=$D$5,IF($B871="Übertrag",0,'Anlage 4'!L871),0)</f>
        <v>0</v>
      </c>
      <c r="E871" s="38">
        <f>IF($A871=$D$5,IF($B871="Übertrag",0,'Anlage 4'!M871),0)</f>
        <v>0</v>
      </c>
      <c r="F871" s="38">
        <f>IF($A871=$D$5,IF($B871="Übertrag",0,'Anlage 4'!N871),0)</f>
        <v>0</v>
      </c>
      <c r="G871" s="38">
        <f>IF($A871=$D$5,IF($B871="Übertrag",0,'Anlage 4'!O871),0)</f>
        <v>0</v>
      </c>
      <c r="H871" s="38">
        <f>IF($A871=$D$5,IF($B871="Übertrag",0,'Anlage 4'!P871),0)</f>
        <v>0</v>
      </c>
      <c r="I871" s="38">
        <f>IF($A871=$D$5,IF($B871="Übertrag",0,'Anlage 4'!Q871),0)</f>
        <v>0</v>
      </c>
      <c r="J871" s="38">
        <f>IF($A871=$D$5,IF($B871="Übertrag",0,'Anlage 4'!R871),0)</f>
        <v>0</v>
      </c>
      <c r="K871" s="38">
        <f>IF($A871=$D$5,IF($B871="Übertrag",0,'Anlage 4'!S871),0)</f>
        <v>0</v>
      </c>
      <c r="L871" s="38">
        <f>IF($A871=$D$5,IF($B871="Übertrag",0,'Anlage 4'!T871),0)</f>
        <v>0</v>
      </c>
      <c r="N871" s="135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Z871" s="135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L871" s="135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X871" s="135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</row>
    <row r="872" spans="1:60" ht="12.75" hidden="1" customHeight="1" outlineLevel="3" x14ac:dyDescent="0.2">
      <c r="A872" s="79" t="str">
        <f>'Anlage 4'!D872</f>
        <v>O</v>
      </c>
      <c r="B872" s="38">
        <f>IF($A872=$D$5,'Anlage 4'!H872,0)</f>
        <v>0</v>
      </c>
      <c r="C872" s="38">
        <f>IF($A872=$D$5,'Anlage 4'!K872,0)</f>
        <v>0</v>
      </c>
      <c r="D872" s="38">
        <f>IF($A872=$D$5,'Anlage 4'!L872,0)</f>
        <v>0</v>
      </c>
      <c r="E872" s="38">
        <f>IF($A872=$D$5,'Anlage 4'!M872,0)</f>
        <v>0</v>
      </c>
      <c r="F872" s="38">
        <f>IF($A872=$D$5,'Anlage 4'!N872,0)</f>
        <v>0</v>
      </c>
      <c r="G872" s="38">
        <f>IF($A872=$D$5,'Anlage 4'!O872,0)</f>
        <v>0</v>
      </c>
      <c r="H872" s="38">
        <f>IF($A872=$D$5,'Anlage 4'!P872,0)</f>
        <v>0</v>
      </c>
      <c r="I872" s="38">
        <f>IF($A872=$D$5,'Anlage 4'!Q872,0)</f>
        <v>0</v>
      </c>
      <c r="J872" s="38">
        <f>IF($A872=$D$5,'Anlage 4'!R872,0)</f>
        <v>0</v>
      </c>
      <c r="K872" s="38">
        <f>IF($A872=$D$5,'Anlage 4'!S872,0)</f>
        <v>0</v>
      </c>
      <c r="L872" s="38">
        <f>IF($A872=$D$5,'Anlage 4'!T872,0)</f>
        <v>0</v>
      </c>
      <c r="N872" s="135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Z872" s="135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L872" s="135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X872" s="135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</row>
    <row r="873" spans="1:60" ht="12.75" hidden="1" customHeight="1" outlineLevel="3" x14ac:dyDescent="0.2">
      <c r="A873" s="79" t="str">
        <f>'Anlage 4'!D873</f>
        <v>O</v>
      </c>
      <c r="B873" s="38">
        <f>IF($A873=$D$5,'Anlage 4'!H873,0)</f>
        <v>0</v>
      </c>
      <c r="C873" s="38">
        <f>IF($A873=$D$5,'Anlage 4'!K873,0)</f>
        <v>0</v>
      </c>
      <c r="D873" s="38">
        <f>IF($A873=$D$5,'Anlage 4'!L873,0)</f>
        <v>0</v>
      </c>
      <c r="E873" s="38">
        <f>IF($A873=$D$5,'Anlage 4'!M873,0)</f>
        <v>0</v>
      </c>
      <c r="F873" s="38">
        <f>IF($A873=$D$5,'Anlage 4'!N873,0)</f>
        <v>0</v>
      </c>
      <c r="G873" s="38">
        <f>IF($A873=$D$5,'Anlage 4'!O873,0)</f>
        <v>0</v>
      </c>
      <c r="H873" s="38">
        <f>IF($A873=$D$5,'Anlage 4'!P873,0)</f>
        <v>0</v>
      </c>
      <c r="I873" s="38">
        <f>IF($A873=$D$5,'Anlage 4'!Q873,0)</f>
        <v>0</v>
      </c>
      <c r="J873" s="38">
        <f>IF($A873=$D$5,'Anlage 4'!R873,0)</f>
        <v>0</v>
      </c>
      <c r="K873" s="38">
        <f>IF($A873=$D$5,'Anlage 4'!S873,0)</f>
        <v>0</v>
      </c>
      <c r="L873" s="38">
        <f>IF($A873=$D$5,'Anlage 4'!T873,0)</f>
        <v>0</v>
      </c>
      <c r="N873" s="135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Z873" s="135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L873" s="135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X873" s="135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</row>
    <row r="874" spans="1:60" ht="12.75" hidden="1" customHeight="1" outlineLevel="3" x14ac:dyDescent="0.2">
      <c r="A874" s="79" t="str">
        <f>'Anlage 4'!D874</f>
        <v>O</v>
      </c>
      <c r="B874" s="38">
        <f>IF($A874=$D$5,'Anlage 4'!H874,0)</f>
        <v>0</v>
      </c>
      <c r="C874" s="38">
        <f>IF($A874=$D$5,'Anlage 4'!K874,0)</f>
        <v>0</v>
      </c>
      <c r="D874" s="38">
        <f>IF($A874=$D$5,'Anlage 4'!L874,0)</f>
        <v>0</v>
      </c>
      <c r="E874" s="38">
        <f>IF($A874=$D$5,'Anlage 4'!M874,0)</f>
        <v>0</v>
      </c>
      <c r="F874" s="38">
        <f>IF($A874=$D$5,'Anlage 4'!N874,0)</f>
        <v>0</v>
      </c>
      <c r="G874" s="38">
        <f>IF($A874=$D$5,'Anlage 4'!O874,0)</f>
        <v>0</v>
      </c>
      <c r="H874" s="38">
        <f>IF($A874=$D$5,'Anlage 4'!P874,0)</f>
        <v>0</v>
      </c>
      <c r="I874" s="38">
        <f>IF($A874=$D$5,'Anlage 4'!Q874,0)</f>
        <v>0</v>
      </c>
      <c r="J874" s="38">
        <f>IF($A874=$D$5,'Anlage 4'!R874,0)</f>
        <v>0</v>
      </c>
      <c r="K874" s="38">
        <f>IF($A874=$D$5,'Anlage 4'!S874,0)</f>
        <v>0</v>
      </c>
      <c r="L874" s="38">
        <f>IF($A874=$D$5,'Anlage 4'!T874,0)</f>
        <v>0</v>
      </c>
      <c r="N874" s="135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Z874" s="135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L874" s="135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X874" s="135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</row>
    <row r="875" spans="1:60" ht="12.75" hidden="1" customHeight="1" outlineLevel="3" x14ac:dyDescent="0.2">
      <c r="A875" s="79" t="str">
        <f>'Anlage 4'!D875</f>
        <v>O</v>
      </c>
      <c r="B875" s="38">
        <f>IF($A875=$D$5,'Anlage 4'!H875,0)</f>
        <v>0</v>
      </c>
      <c r="C875" s="38">
        <f>IF($A875=$D$5,'Anlage 4'!K875,0)</f>
        <v>0</v>
      </c>
      <c r="D875" s="38">
        <f>IF($A875=$D$5,'Anlage 4'!L875,0)</f>
        <v>0</v>
      </c>
      <c r="E875" s="38">
        <f>IF($A875=$D$5,'Anlage 4'!M875,0)</f>
        <v>0</v>
      </c>
      <c r="F875" s="38">
        <f>IF($A875=$D$5,'Anlage 4'!N875,0)</f>
        <v>0</v>
      </c>
      <c r="G875" s="38">
        <f>IF($A875=$D$5,'Anlage 4'!O875,0)</f>
        <v>0</v>
      </c>
      <c r="H875" s="38">
        <f>IF($A875=$D$5,'Anlage 4'!P875,0)</f>
        <v>0</v>
      </c>
      <c r="I875" s="38">
        <f>IF($A875=$D$5,'Anlage 4'!Q875,0)</f>
        <v>0</v>
      </c>
      <c r="J875" s="38">
        <f>IF($A875=$D$5,'Anlage 4'!R875,0)</f>
        <v>0</v>
      </c>
      <c r="K875" s="38">
        <f>IF($A875=$D$5,'Anlage 4'!S875,0)</f>
        <v>0</v>
      </c>
      <c r="L875" s="38">
        <f>IF($A875=$D$5,'Anlage 4'!T875,0)</f>
        <v>0</v>
      </c>
      <c r="N875" s="135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Z875" s="135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L875" s="135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X875" s="135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</row>
    <row r="876" spans="1:60" ht="12.75" hidden="1" customHeight="1" outlineLevel="3" x14ac:dyDescent="0.2">
      <c r="A876" s="79" t="str">
        <f>'Anlage 4'!D876</f>
        <v>O</v>
      </c>
      <c r="B876" s="38">
        <f>IF($A876=$D$5,'Anlage 4'!H876,0)</f>
        <v>0</v>
      </c>
      <c r="C876" s="38">
        <f>IF($A876=$D$5,'Anlage 4'!K876,0)</f>
        <v>0</v>
      </c>
      <c r="D876" s="38">
        <f>IF($A876=$D$5,'Anlage 4'!L876,0)</f>
        <v>0</v>
      </c>
      <c r="E876" s="38">
        <f>IF($A876=$D$5,'Anlage 4'!M876,0)</f>
        <v>0</v>
      </c>
      <c r="F876" s="38">
        <f>IF($A876=$D$5,'Anlage 4'!N876,0)</f>
        <v>0</v>
      </c>
      <c r="G876" s="38">
        <f>IF($A876=$D$5,'Anlage 4'!O876,0)</f>
        <v>0</v>
      </c>
      <c r="H876" s="38">
        <f>IF($A876=$D$5,'Anlage 4'!P876,0)</f>
        <v>0</v>
      </c>
      <c r="I876" s="38">
        <f>IF($A876=$D$5,'Anlage 4'!Q876,0)</f>
        <v>0</v>
      </c>
      <c r="J876" s="38">
        <f>IF($A876=$D$5,'Anlage 4'!R876,0)</f>
        <v>0</v>
      </c>
      <c r="K876" s="38">
        <f>IF($A876=$D$5,'Anlage 4'!S876,0)</f>
        <v>0</v>
      </c>
      <c r="L876" s="38">
        <f>IF($A876=$D$5,'Anlage 4'!T876,0)</f>
        <v>0</v>
      </c>
      <c r="N876" s="135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Z876" s="135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L876" s="135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X876" s="135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</row>
    <row r="877" spans="1:60" ht="12.75" hidden="1" customHeight="1" outlineLevel="3" x14ac:dyDescent="0.2">
      <c r="A877" s="79" t="str">
        <f>'Anlage 4'!D877</f>
        <v>O</v>
      </c>
      <c r="B877" s="38">
        <f>IF($A877=$D$5,'Anlage 4'!H877,0)</f>
        <v>0</v>
      </c>
      <c r="C877" s="38">
        <f>IF($A877=$D$5,'Anlage 4'!K877,0)</f>
        <v>0</v>
      </c>
      <c r="D877" s="38">
        <f>IF($A877=$D$5,'Anlage 4'!L877,0)</f>
        <v>0</v>
      </c>
      <c r="E877" s="38">
        <f>IF($A877=$D$5,'Anlage 4'!M877,0)</f>
        <v>0</v>
      </c>
      <c r="F877" s="38">
        <f>IF($A877=$D$5,'Anlage 4'!N877,0)</f>
        <v>0</v>
      </c>
      <c r="G877" s="38">
        <f>IF($A877=$D$5,'Anlage 4'!O877,0)</f>
        <v>0</v>
      </c>
      <c r="H877" s="38">
        <f>IF($A877=$D$5,'Anlage 4'!P877,0)</f>
        <v>0</v>
      </c>
      <c r="I877" s="38">
        <f>IF($A877=$D$5,'Anlage 4'!Q877,0)</f>
        <v>0</v>
      </c>
      <c r="J877" s="38">
        <f>IF($A877=$D$5,'Anlage 4'!R877,0)</f>
        <v>0</v>
      </c>
      <c r="K877" s="38">
        <f>IF($A877=$D$5,'Anlage 4'!S877,0)</f>
        <v>0</v>
      </c>
      <c r="L877" s="38">
        <f>IF($A877=$D$5,'Anlage 4'!T877,0)</f>
        <v>0</v>
      </c>
      <c r="N877" s="135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Z877" s="135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L877" s="135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X877" s="135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</row>
    <row r="878" spans="1:60" ht="12.75" hidden="1" customHeight="1" outlineLevel="3" x14ac:dyDescent="0.2">
      <c r="A878" s="79" t="str">
        <f>'Anlage 4'!D878</f>
        <v>O</v>
      </c>
      <c r="B878" s="38">
        <f>IF($A878=$D$5,'Anlage 4'!H878,0)</f>
        <v>0</v>
      </c>
      <c r="C878" s="38">
        <f>IF($A878=$D$5,'Anlage 4'!K878,0)</f>
        <v>0</v>
      </c>
      <c r="D878" s="38">
        <f>IF($A878=$D$5,'Anlage 4'!L878,0)</f>
        <v>0</v>
      </c>
      <c r="E878" s="38">
        <f>IF($A878=$D$5,'Anlage 4'!M878,0)</f>
        <v>0</v>
      </c>
      <c r="F878" s="38">
        <f>IF($A878=$D$5,'Anlage 4'!N878,0)</f>
        <v>0</v>
      </c>
      <c r="G878" s="38">
        <f>IF($A878=$D$5,'Anlage 4'!O878,0)</f>
        <v>0</v>
      </c>
      <c r="H878" s="38">
        <f>IF($A878=$D$5,'Anlage 4'!P878,0)</f>
        <v>0</v>
      </c>
      <c r="I878" s="38">
        <f>IF($A878=$D$5,'Anlage 4'!Q878,0)</f>
        <v>0</v>
      </c>
      <c r="J878" s="38">
        <f>IF($A878=$D$5,'Anlage 4'!R878,0)</f>
        <v>0</v>
      </c>
      <c r="K878" s="38">
        <f>IF($A878=$D$5,'Anlage 4'!S878,0)</f>
        <v>0</v>
      </c>
      <c r="L878" s="38">
        <f>IF($A878=$D$5,'Anlage 4'!T878,0)</f>
        <v>0</v>
      </c>
      <c r="N878" s="135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Z878" s="135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L878" s="135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X878" s="135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</row>
    <row r="879" spans="1:60" ht="12.75" hidden="1" customHeight="1" outlineLevel="3" x14ac:dyDescent="0.2">
      <c r="A879" s="79" t="str">
        <f>'Anlage 4'!D879</f>
        <v>O</v>
      </c>
      <c r="B879" s="38">
        <f>IF($A879=$D$5,'Anlage 4'!H879,0)</f>
        <v>0</v>
      </c>
      <c r="C879" s="38">
        <f>IF($A879=$D$5,'Anlage 4'!K879,0)</f>
        <v>0</v>
      </c>
      <c r="D879" s="38">
        <f>IF($A879=$D$5,'Anlage 4'!L879,0)</f>
        <v>0</v>
      </c>
      <c r="E879" s="38">
        <f>IF($A879=$D$5,'Anlage 4'!M879,0)</f>
        <v>0</v>
      </c>
      <c r="F879" s="38">
        <f>IF($A879=$D$5,'Anlage 4'!N879,0)</f>
        <v>0</v>
      </c>
      <c r="G879" s="38">
        <f>IF($A879=$D$5,'Anlage 4'!O879,0)</f>
        <v>0</v>
      </c>
      <c r="H879" s="38">
        <f>IF($A879=$D$5,'Anlage 4'!P879,0)</f>
        <v>0</v>
      </c>
      <c r="I879" s="38">
        <f>IF($A879=$D$5,'Anlage 4'!Q879,0)</f>
        <v>0</v>
      </c>
      <c r="J879" s="38">
        <f>IF($A879=$D$5,'Anlage 4'!R879,0)</f>
        <v>0</v>
      </c>
      <c r="K879" s="38">
        <f>IF($A879=$D$5,'Anlage 4'!S879,0)</f>
        <v>0</v>
      </c>
      <c r="L879" s="38">
        <f>IF($A879=$D$5,'Anlage 4'!T879,0)</f>
        <v>0</v>
      </c>
      <c r="N879" s="135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Z879" s="135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L879" s="135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X879" s="135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</row>
    <row r="880" spans="1:60" ht="12.75" hidden="1" customHeight="1" outlineLevel="3" x14ac:dyDescent="0.2">
      <c r="A880" s="79" t="str">
        <f>'Anlage 4'!D880</f>
        <v>O</v>
      </c>
      <c r="B880" s="38">
        <f>IF($A880=$D$5,'Anlage 4'!H880,0)</f>
        <v>0</v>
      </c>
      <c r="C880" s="38">
        <f>IF($A880=$D$5,'Anlage 4'!K880,0)</f>
        <v>0</v>
      </c>
      <c r="D880" s="38">
        <f>IF($A880=$D$5,'Anlage 4'!L880,0)</f>
        <v>0</v>
      </c>
      <c r="E880" s="38">
        <f>IF($A880=$D$5,'Anlage 4'!M880,0)</f>
        <v>0</v>
      </c>
      <c r="F880" s="38">
        <f>IF($A880=$D$5,'Anlage 4'!N880,0)</f>
        <v>0</v>
      </c>
      <c r="G880" s="38">
        <f>IF($A880=$D$5,'Anlage 4'!O880,0)</f>
        <v>0</v>
      </c>
      <c r="H880" s="38">
        <f>IF($A880=$D$5,'Anlage 4'!P880,0)</f>
        <v>0</v>
      </c>
      <c r="I880" s="38">
        <f>IF($A880=$D$5,'Anlage 4'!Q880,0)</f>
        <v>0</v>
      </c>
      <c r="J880" s="38">
        <f>IF($A880=$D$5,'Anlage 4'!R880,0)</f>
        <v>0</v>
      </c>
      <c r="K880" s="38">
        <f>IF($A880=$D$5,'Anlage 4'!S880,0)</f>
        <v>0</v>
      </c>
      <c r="L880" s="38">
        <f>IF($A880=$D$5,'Anlage 4'!T880,0)</f>
        <v>0</v>
      </c>
      <c r="N880" s="135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Z880" s="135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L880" s="135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X880" s="135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</row>
    <row r="881" spans="1:60" ht="12.75" hidden="1" customHeight="1" outlineLevel="3" x14ac:dyDescent="0.2">
      <c r="A881" s="79" t="str">
        <f>'Anlage 4'!D881</f>
        <v>O</v>
      </c>
      <c r="B881" s="38">
        <f>IF($A881=$D$5,'Anlage 4'!H881,0)</f>
        <v>0</v>
      </c>
      <c r="C881" s="38">
        <f>IF($A881=$D$5,'Anlage 4'!K881,0)</f>
        <v>0</v>
      </c>
      <c r="D881" s="38">
        <f>IF($A881=$D$5,'Anlage 4'!L881,0)</f>
        <v>0</v>
      </c>
      <c r="E881" s="38">
        <f>IF($A881=$D$5,'Anlage 4'!M881,0)</f>
        <v>0</v>
      </c>
      <c r="F881" s="38">
        <f>IF($A881=$D$5,'Anlage 4'!N881,0)</f>
        <v>0</v>
      </c>
      <c r="G881" s="38">
        <f>IF($A881=$D$5,'Anlage 4'!O881,0)</f>
        <v>0</v>
      </c>
      <c r="H881" s="38">
        <f>IF($A881=$D$5,'Anlage 4'!P881,0)</f>
        <v>0</v>
      </c>
      <c r="I881" s="38">
        <f>IF($A881=$D$5,'Anlage 4'!Q881,0)</f>
        <v>0</v>
      </c>
      <c r="J881" s="38">
        <f>IF($A881=$D$5,'Anlage 4'!R881,0)</f>
        <v>0</v>
      </c>
      <c r="K881" s="38">
        <f>IF($A881=$D$5,'Anlage 4'!S881,0)</f>
        <v>0</v>
      </c>
      <c r="L881" s="38">
        <f>IF($A881=$D$5,'Anlage 4'!T881,0)</f>
        <v>0</v>
      </c>
      <c r="N881" s="135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Z881" s="135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L881" s="135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X881" s="135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</row>
    <row r="882" spans="1:60" ht="12.75" hidden="1" customHeight="1" outlineLevel="3" x14ac:dyDescent="0.2">
      <c r="A882" s="79" t="str">
        <f>'Anlage 4'!D882</f>
        <v>O</v>
      </c>
      <c r="B882" s="38">
        <f>IF($A882=$D$5,'Anlage 4'!H882,0)</f>
        <v>0</v>
      </c>
      <c r="C882" s="38">
        <f>IF($A882=$D$5,'Anlage 4'!K882,0)</f>
        <v>0</v>
      </c>
      <c r="D882" s="38">
        <f>IF($A882=$D$5,'Anlage 4'!L882,0)</f>
        <v>0</v>
      </c>
      <c r="E882" s="38">
        <f>IF($A882=$D$5,'Anlage 4'!M882,0)</f>
        <v>0</v>
      </c>
      <c r="F882" s="38">
        <f>IF($A882=$D$5,'Anlage 4'!N882,0)</f>
        <v>0</v>
      </c>
      <c r="G882" s="38">
        <f>IF($A882=$D$5,'Anlage 4'!O882,0)</f>
        <v>0</v>
      </c>
      <c r="H882" s="38">
        <f>IF($A882=$D$5,'Anlage 4'!P882,0)</f>
        <v>0</v>
      </c>
      <c r="I882" s="38">
        <f>IF($A882=$D$5,'Anlage 4'!Q882,0)</f>
        <v>0</v>
      </c>
      <c r="J882" s="38">
        <f>IF($A882=$D$5,'Anlage 4'!R882,0)</f>
        <v>0</v>
      </c>
      <c r="K882" s="38">
        <f>IF($A882=$D$5,'Anlage 4'!S882,0)</f>
        <v>0</v>
      </c>
      <c r="L882" s="38">
        <f>IF($A882=$D$5,'Anlage 4'!T882,0)</f>
        <v>0</v>
      </c>
      <c r="N882" s="135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Z882" s="135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L882" s="135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X882" s="135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</row>
    <row r="883" spans="1:60" ht="12.75" hidden="1" customHeight="1" outlineLevel="3" x14ac:dyDescent="0.2">
      <c r="A883" s="79" t="str">
        <f>'Anlage 4'!D883</f>
        <v>O</v>
      </c>
      <c r="B883" s="38">
        <f>IF($A883=$D$5,'Anlage 4'!H883,0)</f>
        <v>0</v>
      </c>
      <c r="C883" s="38">
        <f>IF($A883=$D$5,'Anlage 4'!K883,0)</f>
        <v>0</v>
      </c>
      <c r="D883" s="38">
        <f>IF($A883=$D$5,'Anlage 4'!L883,0)</f>
        <v>0</v>
      </c>
      <c r="E883" s="38">
        <f>IF($A883=$D$5,'Anlage 4'!M883,0)</f>
        <v>0</v>
      </c>
      <c r="F883" s="38">
        <f>IF($A883=$D$5,'Anlage 4'!N883,0)</f>
        <v>0</v>
      </c>
      <c r="G883" s="38">
        <f>IF($A883=$D$5,'Anlage 4'!O883,0)</f>
        <v>0</v>
      </c>
      <c r="H883" s="38">
        <f>IF($A883=$D$5,'Anlage 4'!P883,0)</f>
        <v>0</v>
      </c>
      <c r="I883" s="38">
        <f>IF($A883=$D$5,'Anlage 4'!Q883,0)</f>
        <v>0</v>
      </c>
      <c r="J883" s="38">
        <f>IF($A883=$D$5,'Anlage 4'!R883,0)</f>
        <v>0</v>
      </c>
      <c r="K883" s="38">
        <f>IF($A883=$D$5,'Anlage 4'!S883,0)</f>
        <v>0</v>
      </c>
      <c r="L883" s="38">
        <f>IF($A883=$D$5,'Anlage 4'!T883,0)</f>
        <v>0</v>
      </c>
      <c r="N883" s="135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Z883" s="135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L883" s="135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X883" s="135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</row>
    <row r="884" spans="1:60" ht="12.75" hidden="1" customHeight="1" outlineLevel="3" x14ac:dyDescent="0.2">
      <c r="A884" s="79" t="str">
        <f>'Anlage 4'!D884</f>
        <v>O</v>
      </c>
      <c r="B884" s="38">
        <f>IF($A884=$D$5,'Anlage 4'!H884,0)</f>
        <v>0</v>
      </c>
      <c r="C884" s="38">
        <f>IF($A884=$D$5,'Anlage 4'!K884,0)</f>
        <v>0</v>
      </c>
      <c r="D884" s="38">
        <f>IF($A884=$D$5,'Anlage 4'!L884,0)</f>
        <v>0</v>
      </c>
      <c r="E884" s="38">
        <f>IF($A884=$D$5,'Anlage 4'!M884,0)</f>
        <v>0</v>
      </c>
      <c r="F884" s="38">
        <f>IF($A884=$D$5,'Anlage 4'!N884,0)</f>
        <v>0</v>
      </c>
      <c r="G884" s="38">
        <f>IF($A884=$D$5,'Anlage 4'!O884,0)</f>
        <v>0</v>
      </c>
      <c r="H884" s="38">
        <f>IF($A884=$D$5,'Anlage 4'!P884,0)</f>
        <v>0</v>
      </c>
      <c r="I884" s="38">
        <f>IF($A884=$D$5,'Anlage 4'!Q884,0)</f>
        <v>0</v>
      </c>
      <c r="J884" s="38">
        <f>IF($A884=$D$5,'Anlage 4'!R884,0)</f>
        <v>0</v>
      </c>
      <c r="K884" s="38">
        <f>IF($A884=$D$5,'Anlage 4'!S884,0)</f>
        <v>0</v>
      </c>
      <c r="L884" s="38">
        <f>IF($A884=$D$5,'Anlage 4'!T884,0)</f>
        <v>0</v>
      </c>
      <c r="N884" s="135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Z884" s="135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L884" s="135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X884" s="135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</row>
    <row r="885" spans="1:60" ht="12.75" hidden="1" customHeight="1" outlineLevel="3" x14ac:dyDescent="0.2">
      <c r="A885" s="79" t="str">
        <f>'Anlage 4'!D885</f>
        <v>O</v>
      </c>
      <c r="B885" s="38">
        <f>IF($A885=$D$5,'Anlage 4'!H885,0)</f>
        <v>0</v>
      </c>
      <c r="C885" s="38">
        <f>IF($A885=$D$5,'Anlage 4'!K885,0)</f>
        <v>0</v>
      </c>
      <c r="D885" s="38">
        <f>IF($A885=$D$5,'Anlage 4'!L885,0)</f>
        <v>0</v>
      </c>
      <c r="E885" s="38">
        <f>IF($A885=$D$5,'Anlage 4'!M885,0)</f>
        <v>0</v>
      </c>
      <c r="F885" s="38">
        <f>IF($A885=$D$5,'Anlage 4'!N885,0)</f>
        <v>0</v>
      </c>
      <c r="G885" s="38">
        <f>IF($A885=$D$5,'Anlage 4'!O885,0)</f>
        <v>0</v>
      </c>
      <c r="H885" s="38">
        <f>IF($A885=$D$5,'Anlage 4'!P885,0)</f>
        <v>0</v>
      </c>
      <c r="I885" s="38">
        <f>IF($A885=$D$5,'Anlage 4'!Q885,0)</f>
        <v>0</v>
      </c>
      <c r="J885" s="38">
        <f>IF($A885=$D$5,'Anlage 4'!R885,0)</f>
        <v>0</v>
      </c>
      <c r="K885" s="38">
        <f>IF($A885=$D$5,'Anlage 4'!S885,0)</f>
        <v>0</v>
      </c>
      <c r="L885" s="38">
        <f>IF($A885=$D$5,'Anlage 4'!T885,0)</f>
        <v>0</v>
      </c>
      <c r="N885" s="135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Z885" s="135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L885" s="135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X885" s="135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</row>
    <row r="886" spans="1:60" ht="12.75" hidden="1" customHeight="1" outlineLevel="3" x14ac:dyDescent="0.2">
      <c r="A886" s="79" t="str">
        <f>'Anlage 4'!D886</f>
        <v>O</v>
      </c>
      <c r="B886" s="38">
        <f>IF($A886=$D$5,'Anlage 4'!H886,0)</f>
        <v>0</v>
      </c>
      <c r="C886" s="38">
        <f>IF($A886=$D$5,'Anlage 4'!K886,0)</f>
        <v>0</v>
      </c>
      <c r="D886" s="38">
        <f>IF($A886=$D$5,'Anlage 4'!L886,0)</f>
        <v>0</v>
      </c>
      <c r="E886" s="38">
        <f>IF($A886=$D$5,'Anlage 4'!M886,0)</f>
        <v>0</v>
      </c>
      <c r="F886" s="38">
        <f>IF($A886=$D$5,'Anlage 4'!N886,0)</f>
        <v>0</v>
      </c>
      <c r="G886" s="38">
        <f>IF($A886=$D$5,'Anlage 4'!O886,0)</f>
        <v>0</v>
      </c>
      <c r="H886" s="38">
        <f>IF($A886=$D$5,'Anlage 4'!P886,0)</f>
        <v>0</v>
      </c>
      <c r="I886" s="38">
        <f>IF($A886=$D$5,'Anlage 4'!Q886,0)</f>
        <v>0</v>
      </c>
      <c r="J886" s="38">
        <f>IF($A886=$D$5,'Anlage 4'!R886,0)</f>
        <v>0</v>
      </c>
      <c r="K886" s="38">
        <f>IF($A886=$D$5,'Anlage 4'!S886,0)</f>
        <v>0</v>
      </c>
      <c r="L886" s="38">
        <f>IF($A886=$D$5,'Anlage 4'!T886,0)</f>
        <v>0</v>
      </c>
      <c r="N886" s="135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Z886" s="135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L886" s="135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X886" s="135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</row>
    <row r="887" spans="1:60" ht="12.75" hidden="1" customHeight="1" outlineLevel="3" x14ac:dyDescent="0.2">
      <c r="A887" s="79" t="str">
        <f>'Anlage 4'!D887</f>
        <v>O</v>
      </c>
      <c r="B887" s="38">
        <f>IF($A887=$D$5,'Anlage 4'!H887,0)</f>
        <v>0</v>
      </c>
      <c r="C887" s="38">
        <f>IF($A887=$D$5,'Anlage 4'!K887,0)</f>
        <v>0</v>
      </c>
      <c r="D887" s="38">
        <f>IF($A887=$D$5,'Anlage 4'!L887,0)</f>
        <v>0</v>
      </c>
      <c r="E887" s="38">
        <f>IF($A887=$D$5,'Anlage 4'!M887,0)</f>
        <v>0</v>
      </c>
      <c r="F887" s="38">
        <f>IF($A887=$D$5,'Anlage 4'!N887,0)</f>
        <v>0</v>
      </c>
      <c r="G887" s="38">
        <f>IF($A887=$D$5,'Anlage 4'!O887,0)</f>
        <v>0</v>
      </c>
      <c r="H887" s="38">
        <f>IF($A887=$D$5,'Anlage 4'!P887,0)</f>
        <v>0</v>
      </c>
      <c r="I887" s="38">
        <f>IF($A887=$D$5,'Anlage 4'!Q887,0)</f>
        <v>0</v>
      </c>
      <c r="J887" s="38">
        <f>IF($A887=$D$5,'Anlage 4'!R887,0)</f>
        <v>0</v>
      </c>
      <c r="K887" s="38">
        <f>IF($A887=$D$5,'Anlage 4'!S887,0)</f>
        <v>0</v>
      </c>
      <c r="L887" s="38">
        <f>IF($A887=$D$5,'Anlage 4'!T887,0)</f>
        <v>0</v>
      </c>
      <c r="N887" s="135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Z887" s="135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L887" s="135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X887" s="135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</row>
    <row r="888" spans="1:60" ht="12.75" hidden="1" customHeight="1" outlineLevel="3" x14ac:dyDescent="0.2">
      <c r="A888" s="79" t="str">
        <f>'Anlage 4'!D888</f>
        <v>O</v>
      </c>
      <c r="B888" s="38">
        <f>IF($A888=$D$5,'Anlage 4'!H888,0)</f>
        <v>0</v>
      </c>
      <c r="C888" s="38">
        <f>IF($A888=$D$5,'Anlage 4'!K888,0)</f>
        <v>0</v>
      </c>
      <c r="D888" s="38">
        <f>IF($A888=$D$5,'Anlage 4'!L888,0)</f>
        <v>0</v>
      </c>
      <c r="E888" s="38">
        <f>IF($A888=$D$5,'Anlage 4'!M888,0)</f>
        <v>0</v>
      </c>
      <c r="F888" s="38">
        <f>IF($A888=$D$5,'Anlage 4'!N888,0)</f>
        <v>0</v>
      </c>
      <c r="G888" s="38">
        <f>IF($A888=$D$5,'Anlage 4'!O888,0)</f>
        <v>0</v>
      </c>
      <c r="H888" s="38">
        <f>IF($A888=$D$5,'Anlage 4'!P888,0)</f>
        <v>0</v>
      </c>
      <c r="I888" s="38">
        <f>IF($A888=$D$5,'Anlage 4'!Q888,0)</f>
        <v>0</v>
      </c>
      <c r="J888" s="38">
        <f>IF($A888=$D$5,'Anlage 4'!R888,0)</f>
        <v>0</v>
      </c>
      <c r="K888" s="38">
        <f>IF($A888=$D$5,'Anlage 4'!S888,0)</f>
        <v>0</v>
      </c>
      <c r="L888" s="38">
        <f>IF($A888=$D$5,'Anlage 4'!T888,0)</f>
        <v>0</v>
      </c>
      <c r="N888" s="135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Z888" s="135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L888" s="135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X888" s="135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</row>
    <row r="889" spans="1:60" ht="12.75" hidden="1" customHeight="1" outlineLevel="3" x14ac:dyDescent="0.2">
      <c r="A889" s="79" t="str">
        <f>'Anlage 4'!D889</f>
        <v>O</v>
      </c>
      <c r="B889" s="38">
        <f>IF($A889=$D$5,'Anlage 4'!H889,0)</f>
        <v>0</v>
      </c>
      <c r="C889" s="38">
        <f>IF($A889=$D$5,'Anlage 4'!K889,0)</f>
        <v>0</v>
      </c>
      <c r="D889" s="38">
        <f>IF($A889=$D$5,'Anlage 4'!L889,0)</f>
        <v>0</v>
      </c>
      <c r="E889" s="38">
        <f>IF($A889=$D$5,'Anlage 4'!M889,0)</f>
        <v>0</v>
      </c>
      <c r="F889" s="38">
        <f>IF($A889=$D$5,'Anlage 4'!N889,0)</f>
        <v>0</v>
      </c>
      <c r="G889" s="38">
        <f>IF($A889=$D$5,'Anlage 4'!O889,0)</f>
        <v>0</v>
      </c>
      <c r="H889" s="38">
        <f>IF($A889=$D$5,'Anlage 4'!P889,0)</f>
        <v>0</v>
      </c>
      <c r="I889" s="38">
        <f>IF($A889=$D$5,'Anlage 4'!Q889,0)</f>
        <v>0</v>
      </c>
      <c r="J889" s="38">
        <f>IF($A889=$D$5,'Anlage 4'!R889,0)</f>
        <v>0</v>
      </c>
      <c r="K889" s="38">
        <f>IF($A889=$D$5,'Anlage 4'!S889,0)</f>
        <v>0</v>
      </c>
      <c r="L889" s="38">
        <f>IF($A889=$D$5,'Anlage 4'!T889,0)</f>
        <v>0</v>
      </c>
      <c r="N889" s="135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Z889" s="135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L889" s="135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X889" s="135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</row>
    <row r="890" spans="1:60" ht="12.75" hidden="1" customHeight="1" outlineLevel="3" x14ac:dyDescent="0.2">
      <c r="A890" s="79" t="str">
        <f>'Anlage 4'!D890</f>
        <v>O</v>
      </c>
      <c r="B890" s="38">
        <f>IF($A890=$D$5,'Anlage 4'!H890,0)</f>
        <v>0</v>
      </c>
      <c r="C890" s="38">
        <f>IF($A890=$D$5,'Anlage 4'!K890,0)</f>
        <v>0</v>
      </c>
      <c r="D890" s="38">
        <f>IF($A890=$D$5,'Anlage 4'!L890,0)</f>
        <v>0</v>
      </c>
      <c r="E890" s="38">
        <f>IF($A890=$D$5,'Anlage 4'!M890,0)</f>
        <v>0</v>
      </c>
      <c r="F890" s="38">
        <f>IF($A890=$D$5,'Anlage 4'!N890,0)</f>
        <v>0</v>
      </c>
      <c r="G890" s="38">
        <f>IF($A890=$D$5,'Anlage 4'!O890,0)</f>
        <v>0</v>
      </c>
      <c r="H890" s="38">
        <f>IF($A890=$D$5,'Anlage 4'!P890,0)</f>
        <v>0</v>
      </c>
      <c r="I890" s="38">
        <f>IF($A890=$D$5,'Anlage 4'!Q890,0)</f>
        <v>0</v>
      </c>
      <c r="J890" s="38">
        <f>IF($A890=$D$5,'Anlage 4'!R890,0)</f>
        <v>0</v>
      </c>
      <c r="K890" s="38">
        <f>IF($A890=$D$5,'Anlage 4'!S890,0)</f>
        <v>0</v>
      </c>
      <c r="L890" s="38">
        <f>IF($A890=$D$5,'Anlage 4'!T890,0)</f>
        <v>0</v>
      </c>
      <c r="N890" s="135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Z890" s="135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L890" s="135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X890" s="135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</row>
    <row r="891" spans="1:60" ht="12.75" hidden="1" customHeight="1" outlineLevel="3" x14ac:dyDescent="0.2">
      <c r="A891" s="79" t="str">
        <f>'Anlage 4'!D891</f>
        <v>O</v>
      </c>
      <c r="B891" s="38">
        <f>IF($A891=$D$5,'Anlage 4'!H891,0)</f>
        <v>0</v>
      </c>
      <c r="C891" s="38">
        <f>IF($A891=$D$5,'Anlage 4'!K891,0)</f>
        <v>0</v>
      </c>
      <c r="D891" s="38">
        <f>IF($A891=$D$5,'Anlage 4'!L891,0)</f>
        <v>0</v>
      </c>
      <c r="E891" s="38">
        <f>IF($A891=$D$5,'Anlage 4'!M891,0)</f>
        <v>0</v>
      </c>
      <c r="F891" s="38">
        <f>IF($A891=$D$5,'Anlage 4'!N891,0)</f>
        <v>0</v>
      </c>
      <c r="G891" s="38">
        <f>IF($A891=$D$5,'Anlage 4'!O891,0)</f>
        <v>0</v>
      </c>
      <c r="H891" s="38">
        <f>IF($A891=$D$5,'Anlage 4'!P891,0)</f>
        <v>0</v>
      </c>
      <c r="I891" s="38">
        <f>IF($A891=$D$5,'Anlage 4'!Q891,0)</f>
        <v>0</v>
      </c>
      <c r="J891" s="38">
        <f>IF($A891=$D$5,'Anlage 4'!R891,0)</f>
        <v>0</v>
      </c>
      <c r="K891" s="38">
        <f>IF($A891=$D$5,'Anlage 4'!S891,0)</f>
        <v>0</v>
      </c>
      <c r="L891" s="38">
        <f>IF($A891=$D$5,'Anlage 4'!T891,0)</f>
        <v>0</v>
      </c>
      <c r="N891" s="135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Z891" s="135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L891" s="135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X891" s="135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</row>
    <row r="892" spans="1:60" ht="12.75" hidden="1" customHeight="1" outlineLevel="3" x14ac:dyDescent="0.2">
      <c r="A892" s="79" t="str">
        <f>'Anlage 4'!D892</f>
        <v>O</v>
      </c>
      <c r="B892" s="38">
        <f>IF($A892=$D$5,'Anlage 4'!H892,0)</f>
        <v>0</v>
      </c>
      <c r="C892" s="38">
        <f>IF($A892=$D$5,'Anlage 4'!K892,0)</f>
        <v>0</v>
      </c>
      <c r="D892" s="38">
        <f>IF($A892=$D$5,'Anlage 4'!L892,0)</f>
        <v>0</v>
      </c>
      <c r="E892" s="38">
        <f>IF($A892=$D$5,'Anlage 4'!M892,0)</f>
        <v>0</v>
      </c>
      <c r="F892" s="38">
        <f>IF($A892=$D$5,'Anlage 4'!N892,0)</f>
        <v>0</v>
      </c>
      <c r="G892" s="38">
        <f>IF($A892=$D$5,'Anlage 4'!O892,0)</f>
        <v>0</v>
      </c>
      <c r="H892" s="38">
        <f>IF($A892=$D$5,'Anlage 4'!P892,0)</f>
        <v>0</v>
      </c>
      <c r="I892" s="38">
        <f>IF($A892=$D$5,'Anlage 4'!Q892,0)</f>
        <v>0</v>
      </c>
      <c r="J892" s="38">
        <f>IF($A892=$D$5,'Anlage 4'!R892,0)</f>
        <v>0</v>
      </c>
      <c r="K892" s="38">
        <f>IF($A892=$D$5,'Anlage 4'!S892,0)</f>
        <v>0</v>
      </c>
      <c r="L892" s="38">
        <f>IF($A892=$D$5,'Anlage 4'!T892,0)</f>
        <v>0</v>
      </c>
      <c r="N892" s="135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Z892" s="135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L892" s="135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X892" s="135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</row>
    <row r="893" spans="1:60" ht="12.75" hidden="1" customHeight="1" outlineLevel="3" x14ac:dyDescent="0.2">
      <c r="A893" s="79" t="str">
        <f>'Anlage 4'!D893</f>
        <v>O</v>
      </c>
      <c r="B893" s="38">
        <f>IF($A893=$D$5,'Anlage 4'!H893,0)</f>
        <v>0</v>
      </c>
      <c r="C893" s="38">
        <f>IF($A893=$D$5,'Anlage 4'!K893,0)</f>
        <v>0</v>
      </c>
      <c r="D893" s="38">
        <f>IF($A893=$D$5,'Anlage 4'!L893,0)</f>
        <v>0</v>
      </c>
      <c r="E893" s="38">
        <f>IF($A893=$D$5,'Anlage 4'!M893,0)</f>
        <v>0</v>
      </c>
      <c r="F893" s="38">
        <f>IF($A893=$D$5,'Anlage 4'!N893,0)</f>
        <v>0</v>
      </c>
      <c r="G893" s="38">
        <f>IF($A893=$D$5,'Anlage 4'!O893,0)</f>
        <v>0</v>
      </c>
      <c r="H893" s="38">
        <f>IF($A893=$D$5,'Anlage 4'!P893,0)</f>
        <v>0</v>
      </c>
      <c r="I893" s="38">
        <f>IF($A893=$D$5,'Anlage 4'!Q893,0)</f>
        <v>0</v>
      </c>
      <c r="J893" s="38">
        <f>IF($A893=$D$5,'Anlage 4'!R893,0)</f>
        <v>0</v>
      </c>
      <c r="K893" s="38">
        <f>IF($A893=$D$5,'Anlage 4'!S893,0)</f>
        <v>0</v>
      </c>
      <c r="L893" s="38">
        <f>IF($A893=$D$5,'Anlage 4'!T893,0)</f>
        <v>0</v>
      </c>
      <c r="N893" s="135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Z893" s="135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L893" s="135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X893" s="135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</row>
    <row r="894" spans="1:60" ht="12.75" hidden="1" customHeight="1" outlineLevel="3" x14ac:dyDescent="0.2">
      <c r="A894" s="79" t="str">
        <f>'Anlage 4'!D894</f>
        <v>O</v>
      </c>
      <c r="B894" s="38">
        <f>IF($A894=$D$5,'Anlage 4'!H894,0)</f>
        <v>0</v>
      </c>
      <c r="C894" s="38">
        <f>IF($A894=$D$5,'Anlage 4'!K894,0)</f>
        <v>0</v>
      </c>
      <c r="D894" s="38">
        <f>IF($A894=$D$5,'Anlage 4'!L894,0)</f>
        <v>0</v>
      </c>
      <c r="E894" s="38">
        <f>IF($A894=$D$5,'Anlage 4'!M894,0)</f>
        <v>0</v>
      </c>
      <c r="F894" s="38">
        <f>IF($A894=$D$5,'Anlage 4'!N894,0)</f>
        <v>0</v>
      </c>
      <c r="G894" s="38">
        <f>IF($A894=$D$5,'Anlage 4'!O894,0)</f>
        <v>0</v>
      </c>
      <c r="H894" s="38">
        <f>IF($A894=$D$5,'Anlage 4'!P894,0)</f>
        <v>0</v>
      </c>
      <c r="I894" s="38">
        <f>IF($A894=$D$5,'Anlage 4'!Q894,0)</f>
        <v>0</v>
      </c>
      <c r="J894" s="38">
        <f>IF($A894=$D$5,'Anlage 4'!R894,0)</f>
        <v>0</v>
      </c>
      <c r="K894" s="38">
        <f>IF($A894=$D$5,'Anlage 4'!S894,0)</f>
        <v>0</v>
      </c>
      <c r="L894" s="38">
        <f>IF($A894=$D$5,'Anlage 4'!T894,0)</f>
        <v>0</v>
      </c>
      <c r="N894" s="135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Z894" s="135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L894" s="135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X894" s="135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</row>
    <row r="895" spans="1:60" ht="12.75" hidden="1" customHeight="1" outlineLevel="3" x14ac:dyDescent="0.2">
      <c r="A895" s="79" t="str">
        <f>'Anlage 4'!D895</f>
        <v>O</v>
      </c>
      <c r="B895" s="38">
        <f>IF($A895=$D$5,'Anlage 4'!H895,0)</f>
        <v>0</v>
      </c>
      <c r="C895" s="38">
        <f>IF($A895=$D$5,'Anlage 4'!K895,0)</f>
        <v>0</v>
      </c>
      <c r="D895" s="38">
        <f>IF($A895=$D$5,'Anlage 4'!L895,0)</f>
        <v>0</v>
      </c>
      <c r="E895" s="38">
        <f>IF($A895=$D$5,'Anlage 4'!M895,0)</f>
        <v>0</v>
      </c>
      <c r="F895" s="38">
        <f>IF($A895=$D$5,'Anlage 4'!N895,0)</f>
        <v>0</v>
      </c>
      <c r="G895" s="38">
        <f>IF($A895=$D$5,'Anlage 4'!O895,0)</f>
        <v>0</v>
      </c>
      <c r="H895" s="38">
        <f>IF($A895=$D$5,'Anlage 4'!P895,0)</f>
        <v>0</v>
      </c>
      <c r="I895" s="38">
        <f>IF($A895=$D$5,'Anlage 4'!Q895,0)</f>
        <v>0</v>
      </c>
      <c r="J895" s="38">
        <f>IF($A895=$D$5,'Anlage 4'!R895,0)</f>
        <v>0</v>
      </c>
      <c r="K895" s="38">
        <f>IF($A895=$D$5,'Anlage 4'!S895,0)</f>
        <v>0</v>
      </c>
      <c r="L895" s="38">
        <f>IF($A895=$D$5,'Anlage 4'!T895,0)</f>
        <v>0</v>
      </c>
      <c r="N895" s="135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Z895" s="135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L895" s="135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X895" s="135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</row>
    <row r="896" spans="1:60" ht="12.75" hidden="1" customHeight="1" outlineLevel="3" x14ac:dyDescent="0.2">
      <c r="A896" s="79" t="str">
        <f>'Anlage 4'!D896</f>
        <v>O</v>
      </c>
      <c r="B896" s="38">
        <f>IF($A896=$D$5,'Anlage 4'!H896,0)</f>
        <v>0</v>
      </c>
      <c r="C896" s="38">
        <f>IF($A896=$D$5,'Anlage 4'!K896,0)</f>
        <v>0</v>
      </c>
      <c r="D896" s="38">
        <f>IF($A896=$D$5,'Anlage 4'!L896,0)</f>
        <v>0</v>
      </c>
      <c r="E896" s="38">
        <f>IF($A896=$D$5,'Anlage 4'!M896,0)</f>
        <v>0</v>
      </c>
      <c r="F896" s="38">
        <f>IF($A896=$D$5,'Anlage 4'!N896,0)</f>
        <v>0</v>
      </c>
      <c r="G896" s="38">
        <f>IF($A896=$D$5,'Anlage 4'!O896,0)</f>
        <v>0</v>
      </c>
      <c r="H896" s="38">
        <f>IF($A896=$D$5,'Anlage 4'!P896,0)</f>
        <v>0</v>
      </c>
      <c r="I896" s="38">
        <f>IF($A896=$D$5,'Anlage 4'!Q896,0)</f>
        <v>0</v>
      </c>
      <c r="J896" s="38">
        <f>IF($A896=$D$5,'Anlage 4'!R896,0)</f>
        <v>0</v>
      </c>
      <c r="K896" s="38">
        <f>IF($A896=$D$5,'Anlage 4'!S896,0)</f>
        <v>0</v>
      </c>
      <c r="L896" s="38">
        <f>IF($A896=$D$5,'Anlage 4'!T896,0)</f>
        <v>0</v>
      </c>
      <c r="N896" s="135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Z896" s="135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L896" s="135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X896" s="135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</row>
    <row r="897" spans="1:60" ht="12.75" hidden="1" customHeight="1" outlineLevel="3" x14ac:dyDescent="0.2">
      <c r="A897" s="80" t="str">
        <f>'Anlage 4'!D897</f>
        <v>O</v>
      </c>
      <c r="B897" s="38">
        <f>IF($A897=$D$5,'Anlage 4'!H897,0)</f>
        <v>0</v>
      </c>
      <c r="C897" s="38">
        <f>IF($A897=$D$5,'Anlage 4'!K897,0)</f>
        <v>0</v>
      </c>
      <c r="D897" s="38">
        <f>IF($A897=$D$5,'Anlage 4'!L897,0)</f>
        <v>0</v>
      </c>
      <c r="E897" s="38">
        <f>IF($A897=$D$5,'Anlage 4'!M897,0)</f>
        <v>0</v>
      </c>
      <c r="F897" s="38">
        <f>IF($A897=$D$5,'Anlage 4'!N897,0)</f>
        <v>0</v>
      </c>
      <c r="G897" s="38">
        <f>IF($A897=$D$5,'Anlage 4'!O897,0)</f>
        <v>0</v>
      </c>
      <c r="H897" s="38">
        <f>IF($A897=$D$5,'Anlage 4'!P897,0)</f>
        <v>0</v>
      </c>
      <c r="I897" s="38">
        <f>IF($A897=$D$5,'Anlage 4'!Q897,0)</f>
        <v>0</v>
      </c>
      <c r="J897" s="38">
        <f>IF($A897=$D$5,'Anlage 4'!R897,0)</f>
        <v>0</v>
      </c>
      <c r="K897" s="38">
        <f>IF($A897=$D$5,'Anlage 4'!S897,0)</f>
        <v>0</v>
      </c>
      <c r="L897" s="38">
        <f>IF($A897=$D$5,'Anlage 4'!T897,0)</f>
        <v>0</v>
      </c>
      <c r="N897" s="135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Z897" s="135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L897" s="135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X897" s="135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</row>
    <row r="898" spans="1:60" ht="12.75" hidden="1" customHeight="1" outlineLevel="1" x14ac:dyDescent="0.2">
      <c r="A898" s="9"/>
      <c r="B898" s="41">
        <f t="shared" ref="B898:L898" si="199">SUM(B870:B897)</f>
        <v>0</v>
      </c>
      <c r="C898" s="41">
        <f t="shared" si="199"/>
        <v>0</v>
      </c>
      <c r="D898" s="41">
        <f t="shared" si="199"/>
        <v>0</v>
      </c>
      <c r="E898" s="41">
        <f t="shared" si="199"/>
        <v>0</v>
      </c>
      <c r="F898" s="41">
        <f t="shared" si="199"/>
        <v>0</v>
      </c>
      <c r="G898" s="41">
        <f t="shared" si="199"/>
        <v>0</v>
      </c>
      <c r="H898" s="41">
        <f t="shared" si="199"/>
        <v>0</v>
      </c>
      <c r="I898" s="41">
        <f t="shared" si="199"/>
        <v>0</v>
      </c>
      <c r="J898" s="41">
        <f t="shared" si="199"/>
        <v>0</v>
      </c>
      <c r="K898" s="41">
        <f t="shared" si="199"/>
        <v>0</v>
      </c>
      <c r="L898" s="41">
        <f t="shared" si="199"/>
        <v>0</v>
      </c>
      <c r="N898" s="134">
        <f t="shared" ref="N898:X898" si="200">IF($N$11=$A856,B898,0)</f>
        <v>0</v>
      </c>
      <c r="O898" s="134">
        <f t="shared" si="200"/>
        <v>0</v>
      </c>
      <c r="P898" s="134">
        <f t="shared" si="200"/>
        <v>0</v>
      </c>
      <c r="Q898" s="134">
        <f t="shared" si="200"/>
        <v>0</v>
      </c>
      <c r="R898" s="134">
        <f t="shared" si="200"/>
        <v>0</v>
      </c>
      <c r="S898" s="134">
        <f t="shared" si="200"/>
        <v>0</v>
      </c>
      <c r="T898" s="134">
        <f t="shared" si="200"/>
        <v>0</v>
      </c>
      <c r="U898" s="134">
        <f t="shared" si="200"/>
        <v>0</v>
      </c>
      <c r="V898" s="134">
        <f t="shared" si="200"/>
        <v>0</v>
      </c>
      <c r="W898" s="134">
        <f t="shared" si="200"/>
        <v>0</v>
      </c>
      <c r="X898" s="134">
        <f t="shared" si="200"/>
        <v>0</v>
      </c>
      <c r="Z898" s="134">
        <f t="shared" ref="Z898:AJ898" si="201">IF($Z$11=$A856,B898,0)</f>
        <v>0</v>
      </c>
      <c r="AA898" s="134">
        <f t="shared" si="201"/>
        <v>0</v>
      </c>
      <c r="AB898" s="134">
        <f t="shared" si="201"/>
        <v>0</v>
      </c>
      <c r="AC898" s="134">
        <f t="shared" si="201"/>
        <v>0</v>
      </c>
      <c r="AD898" s="134">
        <f t="shared" si="201"/>
        <v>0</v>
      </c>
      <c r="AE898" s="134">
        <f t="shared" si="201"/>
        <v>0</v>
      </c>
      <c r="AF898" s="134">
        <f t="shared" si="201"/>
        <v>0</v>
      </c>
      <c r="AG898" s="134">
        <f t="shared" si="201"/>
        <v>0</v>
      </c>
      <c r="AH898" s="134">
        <f t="shared" si="201"/>
        <v>0</v>
      </c>
      <c r="AI898" s="134">
        <f t="shared" si="201"/>
        <v>0</v>
      </c>
      <c r="AJ898" s="134">
        <f t="shared" si="201"/>
        <v>0</v>
      </c>
      <c r="AL898" s="134">
        <f t="shared" ref="AL898:AV898" si="202">IF($AL$11=$A856,B898,0)</f>
        <v>0</v>
      </c>
      <c r="AM898" s="134">
        <f t="shared" si="202"/>
        <v>0</v>
      </c>
      <c r="AN898" s="134">
        <f t="shared" si="202"/>
        <v>0</v>
      </c>
      <c r="AO898" s="134">
        <f t="shared" si="202"/>
        <v>0</v>
      </c>
      <c r="AP898" s="134">
        <f t="shared" si="202"/>
        <v>0</v>
      </c>
      <c r="AQ898" s="134">
        <f t="shared" si="202"/>
        <v>0</v>
      </c>
      <c r="AR898" s="134">
        <f t="shared" si="202"/>
        <v>0</v>
      </c>
      <c r="AS898" s="134">
        <f t="shared" si="202"/>
        <v>0</v>
      </c>
      <c r="AT898" s="134">
        <f t="shared" si="202"/>
        <v>0</v>
      </c>
      <c r="AU898" s="134">
        <f t="shared" si="202"/>
        <v>0</v>
      </c>
      <c r="AV898" s="134">
        <f t="shared" si="202"/>
        <v>0</v>
      </c>
      <c r="AX898" s="134">
        <f t="shared" ref="AX898:BH898" si="203">IF($AX$11=$A856,B898,0)</f>
        <v>0</v>
      </c>
      <c r="AY898" s="134">
        <f t="shared" si="203"/>
        <v>0</v>
      </c>
      <c r="AZ898" s="134">
        <f t="shared" si="203"/>
        <v>0</v>
      </c>
      <c r="BA898" s="134">
        <f t="shared" si="203"/>
        <v>0</v>
      </c>
      <c r="BB898" s="134">
        <f t="shared" si="203"/>
        <v>0</v>
      </c>
      <c r="BC898" s="134">
        <f t="shared" si="203"/>
        <v>0</v>
      </c>
      <c r="BD898" s="134">
        <f t="shared" si="203"/>
        <v>0</v>
      </c>
      <c r="BE898" s="134">
        <f t="shared" si="203"/>
        <v>0</v>
      </c>
      <c r="BF898" s="134">
        <f t="shared" si="203"/>
        <v>0</v>
      </c>
      <c r="BG898" s="134">
        <f t="shared" si="203"/>
        <v>0</v>
      </c>
      <c r="BH898" s="134">
        <f t="shared" si="203"/>
        <v>0</v>
      </c>
    </row>
    <row r="899" spans="1:60" ht="12.75" hidden="1" customHeight="1" outlineLevel="1" x14ac:dyDescent="0.2">
      <c r="A899" s="9"/>
      <c r="B899" s="42"/>
      <c r="C899" s="42"/>
      <c r="D899" s="41">
        <f>ROUNDDOWN(D898*$D$7,2)</f>
        <v>0</v>
      </c>
      <c r="E899" s="42"/>
      <c r="F899" s="42"/>
      <c r="G899" s="42"/>
      <c r="H899" s="42"/>
      <c r="I899" s="42"/>
      <c r="J899" s="42"/>
      <c r="K899" s="42"/>
      <c r="L899" s="42"/>
      <c r="N899" s="135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Z899" s="135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L899" s="135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X899" s="135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</row>
    <row r="900" spans="1:60" ht="12.75" hidden="1" customHeight="1" outlineLevel="1" collapsed="1" x14ac:dyDescent="0.2">
      <c r="A900" s="7"/>
      <c r="B900" s="41">
        <f>B898</f>
        <v>0</v>
      </c>
      <c r="C900" s="41">
        <f>C898</f>
        <v>0</v>
      </c>
      <c r="D900" s="41">
        <f>D898+D899</f>
        <v>0</v>
      </c>
      <c r="E900" s="41"/>
      <c r="F900" s="41">
        <f t="shared" ref="F900:L900" si="204">F898</f>
        <v>0</v>
      </c>
      <c r="G900" s="41">
        <f t="shared" si="204"/>
        <v>0</v>
      </c>
      <c r="H900" s="41">
        <f t="shared" si="204"/>
        <v>0</v>
      </c>
      <c r="I900" s="41">
        <f t="shared" si="204"/>
        <v>0</v>
      </c>
      <c r="J900" s="41">
        <f t="shared" si="204"/>
        <v>0</v>
      </c>
      <c r="K900" s="41">
        <f t="shared" si="204"/>
        <v>0</v>
      </c>
      <c r="L900" s="41">
        <f t="shared" si="204"/>
        <v>0</v>
      </c>
      <c r="N900" s="150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Z900" s="150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L900" s="150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X900" s="150"/>
      <c r="AY900" s="151"/>
      <c r="AZ900" s="151"/>
      <c r="BA900" s="151"/>
      <c r="BB900" s="151"/>
      <c r="BC900" s="151"/>
      <c r="BD900" s="151"/>
      <c r="BE900" s="151"/>
      <c r="BF900" s="151"/>
      <c r="BG900" s="151"/>
      <c r="BH900" s="151"/>
    </row>
    <row r="901" spans="1:60" ht="12.75" hidden="1" customHeight="1" outlineLevel="2" x14ac:dyDescent="0.2">
      <c r="A901" s="7"/>
      <c r="B901" s="8"/>
      <c r="C901" s="35"/>
      <c r="D901" s="35"/>
      <c r="E901" s="35"/>
      <c r="F901" s="35"/>
      <c r="G901" s="35"/>
      <c r="H901" s="35"/>
      <c r="I901" s="35"/>
      <c r="J901" s="35"/>
      <c r="K901" s="35"/>
      <c r="L901" s="33"/>
      <c r="N901" s="135"/>
      <c r="O901" s="140"/>
      <c r="P901" s="140"/>
      <c r="Q901" s="140"/>
      <c r="R901" s="139"/>
      <c r="S901" s="139"/>
      <c r="T901" s="139"/>
      <c r="U901" s="139"/>
      <c r="V901" s="139"/>
      <c r="W901" s="139"/>
      <c r="X901" s="139"/>
      <c r="Z901" s="135"/>
      <c r="AA901" s="140"/>
      <c r="AB901" s="140"/>
      <c r="AC901" s="140"/>
      <c r="AD901" s="139"/>
      <c r="AE901" s="139"/>
      <c r="AF901" s="139"/>
      <c r="AG901" s="139"/>
      <c r="AH901" s="139"/>
      <c r="AI901" s="139"/>
      <c r="AJ901" s="139"/>
      <c r="AL901" s="135"/>
      <c r="AM901" s="140"/>
      <c r="AN901" s="140"/>
      <c r="AO901" s="140"/>
      <c r="AP901" s="139"/>
      <c r="AQ901" s="139"/>
      <c r="AR901" s="139"/>
      <c r="AS901" s="139"/>
      <c r="AT901" s="139"/>
      <c r="AU901" s="139"/>
      <c r="AV901" s="139"/>
      <c r="AX901" s="135"/>
      <c r="AY901" s="140"/>
      <c r="AZ901" s="140"/>
      <c r="BA901" s="140"/>
      <c r="BB901" s="139"/>
      <c r="BC901" s="139"/>
      <c r="BD901" s="139"/>
      <c r="BE901" s="139"/>
      <c r="BF901" s="139"/>
      <c r="BG901" s="139"/>
      <c r="BH901" s="139"/>
    </row>
    <row r="902" spans="1:60" ht="12.75" hidden="1" customHeight="1" outlineLevel="2" x14ac:dyDescent="0.2">
      <c r="A902" s="103" t="str">
        <f>A852</f>
        <v>BN: ______________________</v>
      </c>
      <c r="B902" s="104"/>
      <c r="C902" s="104"/>
      <c r="D902" s="105"/>
      <c r="E902" s="105"/>
      <c r="F902" s="105"/>
      <c r="G902" s="105"/>
      <c r="H902" s="105"/>
      <c r="I902" s="105"/>
      <c r="J902" s="105"/>
      <c r="K902" s="105"/>
      <c r="L902" s="106"/>
      <c r="N902" s="135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Z902" s="135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L902" s="135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X902" s="135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</row>
    <row r="903" spans="1:60" ht="12.75" hidden="1" customHeight="1" outlineLevel="2" x14ac:dyDescent="0.2">
      <c r="A903" s="7"/>
      <c r="B903" s="8"/>
      <c r="C903" s="36"/>
      <c r="D903" s="36"/>
      <c r="E903" s="36"/>
      <c r="F903" s="36"/>
      <c r="G903" s="36"/>
      <c r="H903" s="36"/>
      <c r="I903" s="36"/>
      <c r="J903" s="36"/>
      <c r="K903" s="36"/>
      <c r="L903" s="8"/>
      <c r="N903" s="135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Z903" s="135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L903" s="135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X903" s="135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</row>
    <row r="904" spans="1:60" ht="12.75" hidden="1" customHeight="1" outlineLevel="2" x14ac:dyDescent="0.2">
      <c r="A904" s="9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N904" s="135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Z904" s="135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L904" s="135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X904" s="135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</row>
    <row r="905" spans="1:60" ht="12.75" hidden="1" customHeight="1" outlineLevel="1" x14ac:dyDescent="0.2">
      <c r="A905" s="253" t="str">
        <f>A855</f>
        <v>Jahr</v>
      </c>
      <c r="B905" s="254"/>
      <c r="D905" s="21"/>
      <c r="E905" s="21"/>
      <c r="F905" s="21"/>
      <c r="G905" s="21"/>
      <c r="H905" s="21"/>
      <c r="I905" s="21"/>
      <c r="J905" s="8"/>
      <c r="K905" s="8"/>
      <c r="L905" s="10" t="str">
        <f>L855</f>
        <v xml:space="preserve"> Blatt</v>
      </c>
      <c r="N905" s="135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Z905" s="135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L905" s="135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X905" s="135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</row>
    <row r="906" spans="1:60" ht="12.75" hidden="1" customHeight="1" outlineLevel="1" collapsed="1" x14ac:dyDescent="0.2">
      <c r="A906" s="251">
        <f>'Anlage 4'!A906</f>
        <v>0</v>
      </c>
      <c r="B906" s="252"/>
      <c r="L906" s="31">
        <f>'Anlage 4'!T906</f>
        <v>19</v>
      </c>
      <c r="N906" s="135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Z906" s="135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L906" s="135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X906" s="135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</row>
    <row r="907" spans="1:60" ht="12.75" hidden="1" customHeight="1" outlineLevel="2" x14ac:dyDescent="0.2">
      <c r="A907" s="3"/>
      <c r="C907" s="8"/>
      <c r="D907" s="8"/>
      <c r="E907" s="8"/>
      <c r="F907" s="8"/>
      <c r="G907" s="8"/>
      <c r="H907" s="8"/>
      <c r="I907" s="8"/>
      <c r="J907" s="8"/>
      <c r="K907" s="8"/>
      <c r="L907" s="8"/>
      <c r="N907" s="135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Z907" s="135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L907" s="135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X907" s="135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</row>
    <row r="908" spans="1:60" ht="12.75" hidden="1" customHeight="1" outlineLevel="2" x14ac:dyDescent="0.2">
      <c r="A908" s="3"/>
      <c r="C908" s="8"/>
      <c r="D908" s="8"/>
      <c r="E908" s="8"/>
      <c r="F908" s="8"/>
      <c r="G908" s="8"/>
      <c r="H908" s="8"/>
      <c r="I908" s="8"/>
      <c r="J908" s="8"/>
      <c r="K908" s="8"/>
      <c r="L908" s="8"/>
      <c r="N908" s="135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Z908" s="135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L908" s="135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X908" s="135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</row>
    <row r="909" spans="1:60" ht="12.75" hidden="1" customHeight="1" outlineLevel="2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N909" s="135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Z909" s="135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L909" s="135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X909" s="135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</row>
    <row r="910" spans="1:60" ht="12.75" hidden="1" customHeight="1" outlineLevel="2" x14ac:dyDescent="0.2">
      <c r="A910" s="13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N910" s="135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Z910" s="135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L910" s="135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X910" s="135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</row>
    <row r="911" spans="1:60" ht="12.75" hidden="1" customHeight="1" outlineLevel="2" x14ac:dyDescent="0.2">
      <c r="A911" s="245" t="str">
        <f>A861</f>
        <v>FuE-Kategorie</v>
      </c>
      <c r="B911" s="49" t="str">
        <f>B861</f>
        <v>Personal</v>
      </c>
      <c r="C911" s="239" t="str">
        <f>C861</f>
        <v xml:space="preserve">Ausgabengruppe </v>
      </c>
      <c r="D911" s="239"/>
      <c r="E911" s="239"/>
      <c r="F911" s="239"/>
      <c r="G911" s="239"/>
      <c r="H911" s="239"/>
      <c r="I911" s="239"/>
      <c r="J911" s="239"/>
      <c r="K911" s="239"/>
      <c r="L911" s="239"/>
      <c r="N911" s="135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Z911" s="135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L911" s="135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X911" s="135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</row>
    <row r="912" spans="1:60" ht="12.75" hidden="1" customHeight="1" outlineLevel="2" x14ac:dyDescent="0.2">
      <c r="A912" s="246"/>
      <c r="B912" s="15" t="str">
        <f t="shared" ref="B912:L912" si="205">B862</f>
        <v/>
      </c>
      <c r="C912" s="15" t="str">
        <f t="shared" si="205"/>
        <v/>
      </c>
      <c r="D912" s="15" t="str">
        <f t="shared" si="205"/>
        <v/>
      </c>
      <c r="E912" s="15" t="str">
        <f t="shared" si="205"/>
        <v/>
      </c>
      <c r="F912" s="15" t="str">
        <f t="shared" si="205"/>
        <v/>
      </c>
      <c r="G912" s="15" t="str">
        <f t="shared" si="205"/>
        <v/>
      </c>
      <c r="H912" s="15" t="str">
        <f t="shared" si="205"/>
        <v/>
      </c>
      <c r="I912" s="15" t="str">
        <f t="shared" si="205"/>
        <v/>
      </c>
      <c r="J912" s="15" t="str">
        <f t="shared" si="205"/>
        <v/>
      </c>
      <c r="K912" s="15" t="str">
        <f t="shared" si="205"/>
        <v/>
      </c>
      <c r="L912" s="15" t="str">
        <f t="shared" si="205"/>
        <v/>
      </c>
      <c r="N912" s="135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Z912" s="135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L912" s="135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X912" s="135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</row>
    <row r="913" spans="1:60" ht="12.75" hidden="1" customHeight="1" outlineLevel="2" x14ac:dyDescent="0.2">
      <c r="A913" s="246"/>
      <c r="B913" s="26" t="str">
        <f t="shared" ref="B913:L913" si="206">B863</f>
        <v>Stunden</v>
      </c>
      <c r="C913" s="26" t="str">
        <f t="shared" si="206"/>
        <v/>
      </c>
      <c r="D913" s="26" t="str">
        <f t="shared" si="206"/>
        <v>Personal</v>
      </c>
      <c r="E913" s="26" t="str">
        <f t="shared" si="206"/>
        <v>Gemein-</v>
      </c>
      <c r="F913" s="26" t="str">
        <f t="shared" si="206"/>
        <v/>
      </c>
      <c r="G913" s="26" t="str">
        <f t="shared" si="206"/>
        <v/>
      </c>
      <c r="H913" s="26" t="str">
        <f t="shared" si="206"/>
        <v/>
      </c>
      <c r="I913" s="26" t="str">
        <f t="shared" si="206"/>
        <v/>
      </c>
      <c r="J913" s="26" t="str">
        <f t="shared" si="206"/>
        <v/>
      </c>
      <c r="K913" s="26" t="str">
        <f t="shared" si="206"/>
        <v/>
      </c>
      <c r="L913" s="26" t="str">
        <f t="shared" si="206"/>
        <v>externe</v>
      </c>
      <c r="N913" s="135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Z913" s="135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L913" s="135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X913" s="135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</row>
    <row r="914" spans="1:60" ht="12.75" hidden="1" customHeight="1" outlineLevel="2" x14ac:dyDescent="0.2">
      <c r="A914" s="246"/>
      <c r="B914" s="26" t="str">
        <f t="shared" ref="B914:L914" si="207">B864</f>
        <v>Gesamt</v>
      </c>
      <c r="C914" s="26" t="str">
        <f t="shared" si="207"/>
        <v/>
      </c>
      <c r="D914" s="26" t="str">
        <f t="shared" si="207"/>
        <v>Sp. 5x6</v>
      </c>
      <c r="E914" s="26" t="str">
        <f t="shared" si="207"/>
        <v>kosten</v>
      </c>
      <c r="F914" s="26" t="str">
        <f t="shared" si="207"/>
        <v/>
      </c>
      <c r="G914" s="26" t="str">
        <f t="shared" si="207"/>
        <v/>
      </c>
      <c r="H914" s="26" t="str">
        <f t="shared" si="207"/>
        <v/>
      </c>
      <c r="I914" s="26" t="str">
        <f t="shared" si="207"/>
        <v/>
      </c>
      <c r="J914" s="26" t="str">
        <f t="shared" si="207"/>
        <v/>
      </c>
      <c r="K914" s="26" t="str">
        <f t="shared" si="207"/>
        <v/>
      </c>
      <c r="L914" s="26" t="str">
        <f t="shared" si="207"/>
        <v>Studien-</v>
      </c>
      <c r="N914" s="135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Z914" s="135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L914" s="135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X914" s="135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</row>
    <row r="915" spans="1:60" ht="12.75" hidden="1" customHeight="1" outlineLevel="2" x14ac:dyDescent="0.2">
      <c r="A915" s="246"/>
      <c r="B915" s="26" t="str">
        <f t="shared" ref="B915:L915" si="208">B865</f>
        <v/>
      </c>
      <c r="C915" s="26" t="str">
        <f t="shared" si="208"/>
        <v/>
      </c>
      <c r="D915" s="26" t="str">
        <f t="shared" si="208"/>
        <v/>
      </c>
      <c r="E915" s="26" t="str">
        <f t="shared" si="208"/>
        <v/>
      </c>
      <c r="F915" s="26" t="str">
        <f t="shared" si="208"/>
        <v/>
      </c>
      <c r="G915" s="26" t="str">
        <f t="shared" si="208"/>
        <v/>
      </c>
      <c r="H915" s="26" t="str">
        <f t="shared" si="208"/>
        <v/>
      </c>
      <c r="I915" s="26" t="str">
        <f t="shared" si="208"/>
        <v/>
      </c>
      <c r="J915" s="26" t="str">
        <f t="shared" si="208"/>
        <v/>
      </c>
      <c r="K915" s="26" t="str">
        <f t="shared" si="208"/>
        <v/>
      </c>
      <c r="L915" s="26" t="str">
        <f t="shared" si="208"/>
        <v>kosten</v>
      </c>
      <c r="N915" s="135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Z915" s="135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L915" s="135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X915" s="135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</row>
    <row r="916" spans="1:60" ht="12.75" hidden="1" customHeight="1" outlineLevel="2" x14ac:dyDescent="0.2">
      <c r="A916" s="246"/>
      <c r="B916" s="26" t="str">
        <f t="shared" ref="B916:L916" si="209">B866</f>
        <v/>
      </c>
      <c r="C916" s="26" t="str">
        <f t="shared" si="209"/>
        <v/>
      </c>
      <c r="D916" s="26" t="str">
        <f t="shared" si="209"/>
        <v/>
      </c>
      <c r="E916" s="26" t="str">
        <f t="shared" si="209"/>
        <v/>
      </c>
      <c r="F916" s="26" t="str">
        <f t="shared" si="209"/>
        <v/>
      </c>
      <c r="G916" s="26" t="str">
        <f t="shared" si="209"/>
        <v/>
      </c>
      <c r="H916" s="26" t="str">
        <f t="shared" si="209"/>
        <v/>
      </c>
      <c r="I916" s="26" t="str">
        <f t="shared" si="209"/>
        <v/>
      </c>
      <c r="J916" s="26" t="str">
        <f t="shared" si="209"/>
        <v/>
      </c>
      <c r="K916" s="26" t="str">
        <f t="shared" si="209"/>
        <v/>
      </c>
      <c r="L916" s="26" t="str">
        <f t="shared" si="209"/>
        <v>(lt. Spalte 3)</v>
      </c>
      <c r="N916" s="135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Z916" s="135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L916" s="135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X916" s="135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</row>
    <row r="917" spans="1:60" ht="12.75" hidden="1" customHeight="1" outlineLevel="2" x14ac:dyDescent="0.2">
      <c r="A917" s="246"/>
      <c r="B917" s="26" t="str">
        <f t="shared" ref="B917:L917" si="210">B867</f>
        <v/>
      </c>
      <c r="C917" s="26" t="str">
        <f t="shared" si="210"/>
        <v/>
      </c>
      <c r="D917" s="26" t="str">
        <f t="shared" si="210"/>
        <v/>
      </c>
      <c r="E917" s="26" t="str">
        <f t="shared" si="210"/>
        <v/>
      </c>
      <c r="F917" s="26" t="str">
        <f t="shared" si="210"/>
        <v/>
      </c>
      <c r="G917" s="26" t="str">
        <f t="shared" si="210"/>
        <v/>
      </c>
      <c r="H917" s="26" t="str">
        <f t="shared" si="210"/>
        <v/>
      </c>
      <c r="I917" s="26" t="str">
        <f t="shared" si="210"/>
        <v/>
      </c>
      <c r="J917" s="26" t="str">
        <f t="shared" si="210"/>
        <v/>
      </c>
      <c r="K917" s="26" t="str">
        <f t="shared" si="210"/>
        <v/>
      </c>
      <c r="L917" s="26" t="str">
        <f t="shared" si="210"/>
        <v/>
      </c>
      <c r="N917" s="135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Z917" s="135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L917" s="135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X917" s="135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</row>
    <row r="918" spans="1:60" ht="12.75" hidden="1" customHeight="1" outlineLevel="2" x14ac:dyDescent="0.2">
      <c r="A918" s="247"/>
      <c r="B918" s="27" t="str">
        <f>B868</f>
        <v/>
      </c>
      <c r="C918" s="27" t="str">
        <f t="shared" ref="C918:L918" si="211">C868</f>
        <v>€</v>
      </c>
      <c r="D918" s="27" t="str">
        <f t="shared" si="211"/>
        <v>€</v>
      </c>
      <c r="E918" s="27" t="str">
        <f t="shared" si="211"/>
        <v>€</v>
      </c>
      <c r="F918" s="27" t="str">
        <f t="shared" si="211"/>
        <v>€</v>
      </c>
      <c r="G918" s="27" t="str">
        <f t="shared" si="211"/>
        <v>€</v>
      </c>
      <c r="H918" s="27" t="str">
        <f t="shared" si="211"/>
        <v>€</v>
      </c>
      <c r="I918" s="27" t="str">
        <f t="shared" si="211"/>
        <v>€</v>
      </c>
      <c r="J918" s="27" t="str">
        <f t="shared" si="211"/>
        <v>€</v>
      </c>
      <c r="K918" s="27" t="str">
        <f t="shared" si="211"/>
        <v>€</v>
      </c>
      <c r="L918" s="27" t="str">
        <f t="shared" si="211"/>
        <v>€</v>
      </c>
      <c r="N918" s="135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Z918" s="135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L918" s="135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X918" s="135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</row>
    <row r="919" spans="1:60" ht="12.75" hidden="1" customHeight="1" outlineLevel="2" collapsed="1" x14ac:dyDescent="0.2">
      <c r="A919" s="18" t="str">
        <f>A869</f>
        <v/>
      </c>
      <c r="B919" s="18">
        <f t="shared" ref="B919:L919" si="212">B869</f>
        <v>5</v>
      </c>
      <c r="C919" s="18" t="str">
        <f t="shared" si="212"/>
        <v/>
      </c>
      <c r="D919" s="18">
        <f t="shared" si="212"/>
        <v>7</v>
      </c>
      <c r="E919" s="18" t="str">
        <f t="shared" si="212"/>
        <v/>
      </c>
      <c r="F919" s="18" t="str">
        <f t="shared" si="212"/>
        <v/>
      </c>
      <c r="G919" s="18" t="str">
        <f t="shared" si="212"/>
        <v/>
      </c>
      <c r="H919" s="18" t="str">
        <f t="shared" si="212"/>
        <v/>
      </c>
      <c r="I919" s="18" t="str">
        <f t="shared" si="212"/>
        <v/>
      </c>
      <c r="J919" s="18" t="str">
        <f t="shared" si="212"/>
        <v/>
      </c>
      <c r="K919" s="18" t="str">
        <f t="shared" si="212"/>
        <v/>
      </c>
      <c r="L919" s="18">
        <f t="shared" si="212"/>
        <v>8</v>
      </c>
      <c r="N919" s="135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Z919" s="135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L919" s="135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X919" s="135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</row>
    <row r="920" spans="1:60" ht="12.75" hidden="1" customHeight="1" outlineLevel="3" x14ac:dyDescent="0.2">
      <c r="A920" s="78" t="str">
        <f>'Anlage 4'!D920</f>
        <v>O</v>
      </c>
      <c r="B920" s="38">
        <f>IF($A920=$D$5,'Anlage 4'!H920,0)</f>
        <v>0</v>
      </c>
      <c r="C920" s="38">
        <f>IF($A920=$D$5,'Anlage 4'!K920,0)</f>
        <v>0</v>
      </c>
      <c r="D920" s="38">
        <f>IF($A920=$D$5,'Anlage 4'!L920,0)</f>
        <v>0</v>
      </c>
      <c r="E920" s="38">
        <f>IF($A920=$D$5,'Anlage 4'!M920,0)</f>
        <v>0</v>
      </c>
      <c r="F920" s="38">
        <f>IF($A920=$D$5,'Anlage 4'!N920,0)</f>
        <v>0</v>
      </c>
      <c r="G920" s="38">
        <f>IF($A920=$D$5,'Anlage 4'!O920,0)</f>
        <v>0</v>
      </c>
      <c r="H920" s="38">
        <f>IF($A920=$D$5,'Anlage 4'!P920,0)</f>
        <v>0</v>
      </c>
      <c r="I920" s="38">
        <f>IF($A920=$D$5,'Anlage 4'!Q920,0)</f>
        <v>0</v>
      </c>
      <c r="J920" s="38">
        <f>IF($A920=$D$5,'Anlage 4'!R920,0)</f>
        <v>0</v>
      </c>
      <c r="K920" s="38">
        <f>IF($A920=$D$5,'Anlage 4'!S920,0)</f>
        <v>0</v>
      </c>
      <c r="L920" s="38">
        <f>IF($A920=$D$5,'Anlage 4'!T920,0)</f>
        <v>0</v>
      </c>
      <c r="N920" s="135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Z920" s="135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L920" s="135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X920" s="135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</row>
    <row r="921" spans="1:60" ht="12.75" hidden="1" customHeight="1" outlineLevel="3" x14ac:dyDescent="0.2">
      <c r="A921" s="79" t="str">
        <f>'Anlage 4'!D921</f>
        <v>O</v>
      </c>
      <c r="B921" s="38" t="str">
        <f>IF($A921=$D$5,IF('Anlage 4'!E921="Übertrag",'Anlage 4'!E921,'Anlage 4'!H921),0)</f>
        <v>Übertrag</v>
      </c>
      <c r="C921" s="38">
        <f>IF($A921=$D$5,IF($B921="Übertrag",0,'Anlage 4'!K921),0)</f>
        <v>0</v>
      </c>
      <c r="D921" s="38">
        <f>IF($A921=$D$5,IF($B921="Übertrag",0,'Anlage 4'!L921),0)</f>
        <v>0</v>
      </c>
      <c r="E921" s="38">
        <f>IF($A921=$D$5,IF($B921="Übertrag",0,'Anlage 4'!M921),0)</f>
        <v>0</v>
      </c>
      <c r="F921" s="38">
        <f>IF($A921=$D$5,IF($B921="Übertrag",0,'Anlage 4'!N921),0)</f>
        <v>0</v>
      </c>
      <c r="G921" s="38">
        <f>IF($A921=$D$5,IF($B921="Übertrag",0,'Anlage 4'!O921),0)</f>
        <v>0</v>
      </c>
      <c r="H921" s="38">
        <f>IF($A921=$D$5,IF($B921="Übertrag",0,'Anlage 4'!P921),0)</f>
        <v>0</v>
      </c>
      <c r="I921" s="38">
        <f>IF($A921=$D$5,IF($B921="Übertrag",0,'Anlage 4'!Q921),0)</f>
        <v>0</v>
      </c>
      <c r="J921" s="38">
        <f>IF($A921=$D$5,IF($B921="Übertrag",0,'Anlage 4'!R921),0)</f>
        <v>0</v>
      </c>
      <c r="K921" s="38">
        <f>IF($A921=$D$5,IF($B921="Übertrag",0,'Anlage 4'!S921),0)</f>
        <v>0</v>
      </c>
      <c r="L921" s="38">
        <f>IF($A921=$D$5,IF($B921="Übertrag",0,'Anlage 4'!T921),0)</f>
        <v>0</v>
      </c>
      <c r="N921" s="135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Z921" s="135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L921" s="135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X921" s="135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</row>
    <row r="922" spans="1:60" ht="12.75" hidden="1" customHeight="1" outlineLevel="3" x14ac:dyDescent="0.2">
      <c r="A922" s="79" t="str">
        <f>'Anlage 4'!D922</f>
        <v>O</v>
      </c>
      <c r="B922" s="38">
        <f>IF($A922=$D$5,'Anlage 4'!H922,0)</f>
        <v>0</v>
      </c>
      <c r="C922" s="38">
        <f>IF($A922=$D$5,'Anlage 4'!K922,0)</f>
        <v>0</v>
      </c>
      <c r="D922" s="38">
        <f>IF($A922=$D$5,'Anlage 4'!L922,0)</f>
        <v>0</v>
      </c>
      <c r="E922" s="38">
        <f>IF($A922=$D$5,'Anlage 4'!M922,0)</f>
        <v>0</v>
      </c>
      <c r="F922" s="38">
        <f>IF($A922=$D$5,'Anlage 4'!N922,0)</f>
        <v>0</v>
      </c>
      <c r="G922" s="38">
        <f>IF($A922=$D$5,'Anlage 4'!O922,0)</f>
        <v>0</v>
      </c>
      <c r="H922" s="38">
        <f>IF($A922=$D$5,'Anlage 4'!P922,0)</f>
        <v>0</v>
      </c>
      <c r="I922" s="38">
        <f>IF($A922=$D$5,'Anlage 4'!Q922,0)</f>
        <v>0</v>
      </c>
      <c r="J922" s="38">
        <f>IF($A922=$D$5,'Anlage 4'!R922,0)</f>
        <v>0</v>
      </c>
      <c r="K922" s="38">
        <f>IF($A922=$D$5,'Anlage 4'!S922,0)</f>
        <v>0</v>
      </c>
      <c r="L922" s="38">
        <f>IF($A922=$D$5,'Anlage 4'!T922,0)</f>
        <v>0</v>
      </c>
      <c r="N922" s="135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Z922" s="135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L922" s="135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X922" s="135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</row>
    <row r="923" spans="1:60" ht="12.75" hidden="1" customHeight="1" outlineLevel="3" x14ac:dyDescent="0.2">
      <c r="A923" s="79" t="str">
        <f>'Anlage 4'!D923</f>
        <v>O</v>
      </c>
      <c r="B923" s="38">
        <f>IF($A923=$D$5,'Anlage 4'!H923,0)</f>
        <v>0</v>
      </c>
      <c r="C923" s="38">
        <f>IF($A923=$D$5,'Anlage 4'!K923,0)</f>
        <v>0</v>
      </c>
      <c r="D923" s="38">
        <f>IF($A923=$D$5,'Anlage 4'!L923,0)</f>
        <v>0</v>
      </c>
      <c r="E923" s="38">
        <f>IF($A923=$D$5,'Anlage 4'!M923,0)</f>
        <v>0</v>
      </c>
      <c r="F923" s="38">
        <f>IF($A923=$D$5,'Anlage 4'!N923,0)</f>
        <v>0</v>
      </c>
      <c r="G923" s="38">
        <f>IF($A923=$D$5,'Anlage 4'!O923,0)</f>
        <v>0</v>
      </c>
      <c r="H923" s="38">
        <f>IF($A923=$D$5,'Anlage 4'!P923,0)</f>
        <v>0</v>
      </c>
      <c r="I923" s="38">
        <f>IF($A923=$D$5,'Anlage 4'!Q923,0)</f>
        <v>0</v>
      </c>
      <c r="J923" s="38">
        <f>IF($A923=$D$5,'Anlage 4'!R923,0)</f>
        <v>0</v>
      </c>
      <c r="K923" s="38">
        <f>IF($A923=$D$5,'Anlage 4'!S923,0)</f>
        <v>0</v>
      </c>
      <c r="L923" s="38">
        <f>IF($A923=$D$5,'Anlage 4'!T923,0)</f>
        <v>0</v>
      </c>
      <c r="N923" s="135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Z923" s="135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L923" s="135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X923" s="135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</row>
    <row r="924" spans="1:60" ht="12.75" hidden="1" customHeight="1" outlineLevel="3" x14ac:dyDescent="0.2">
      <c r="A924" s="79" t="str">
        <f>'Anlage 4'!D924</f>
        <v>O</v>
      </c>
      <c r="B924" s="38">
        <f>IF($A924=$D$5,'Anlage 4'!H924,0)</f>
        <v>0</v>
      </c>
      <c r="C924" s="38">
        <f>IF($A924=$D$5,'Anlage 4'!K924,0)</f>
        <v>0</v>
      </c>
      <c r="D924" s="38">
        <f>IF($A924=$D$5,'Anlage 4'!L924,0)</f>
        <v>0</v>
      </c>
      <c r="E924" s="38">
        <f>IF($A924=$D$5,'Anlage 4'!M924,0)</f>
        <v>0</v>
      </c>
      <c r="F924" s="38">
        <f>IF($A924=$D$5,'Anlage 4'!N924,0)</f>
        <v>0</v>
      </c>
      <c r="G924" s="38">
        <f>IF($A924=$D$5,'Anlage 4'!O924,0)</f>
        <v>0</v>
      </c>
      <c r="H924" s="38">
        <f>IF($A924=$D$5,'Anlage 4'!P924,0)</f>
        <v>0</v>
      </c>
      <c r="I924" s="38">
        <f>IF($A924=$D$5,'Anlage 4'!Q924,0)</f>
        <v>0</v>
      </c>
      <c r="J924" s="38">
        <f>IF($A924=$D$5,'Anlage 4'!R924,0)</f>
        <v>0</v>
      </c>
      <c r="K924" s="38">
        <f>IF($A924=$D$5,'Anlage 4'!S924,0)</f>
        <v>0</v>
      </c>
      <c r="L924" s="38">
        <f>IF($A924=$D$5,'Anlage 4'!T924,0)</f>
        <v>0</v>
      </c>
      <c r="N924" s="135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Z924" s="135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L924" s="135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X924" s="135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</row>
    <row r="925" spans="1:60" ht="12.75" hidden="1" customHeight="1" outlineLevel="3" x14ac:dyDescent="0.2">
      <c r="A925" s="79" t="str">
        <f>'Anlage 4'!D925</f>
        <v>O</v>
      </c>
      <c r="B925" s="38">
        <f>IF($A925=$D$5,'Anlage 4'!H925,0)</f>
        <v>0</v>
      </c>
      <c r="C925" s="38">
        <f>IF($A925=$D$5,'Anlage 4'!K925,0)</f>
        <v>0</v>
      </c>
      <c r="D925" s="38">
        <f>IF($A925=$D$5,'Anlage 4'!L925,0)</f>
        <v>0</v>
      </c>
      <c r="E925" s="38">
        <f>IF($A925=$D$5,'Anlage 4'!M925,0)</f>
        <v>0</v>
      </c>
      <c r="F925" s="38">
        <f>IF($A925=$D$5,'Anlage 4'!N925,0)</f>
        <v>0</v>
      </c>
      <c r="G925" s="38">
        <f>IF($A925=$D$5,'Anlage 4'!O925,0)</f>
        <v>0</v>
      </c>
      <c r="H925" s="38">
        <f>IF($A925=$D$5,'Anlage 4'!P925,0)</f>
        <v>0</v>
      </c>
      <c r="I925" s="38">
        <f>IF($A925=$D$5,'Anlage 4'!Q925,0)</f>
        <v>0</v>
      </c>
      <c r="J925" s="38">
        <f>IF($A925=$D$5,'Anlage 4'!R925,0)</f>
        <v>0</v>
      </c>
      <c r="K925" s="38">
        <f>IF($A925=$D$5,'Anlage 4'!S925,0)</f>
        <v>0</v>
      </c>
      <c r="L925" s="38">
        <f>IF($A925=$D$5,'Anlage 4'!T925,0)</f>
        <v>0</v>
      </c>
      <c r="N925" s="135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Z925" s="135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L925" s="135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X925" s="135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</row>
    <row r="926" spans="1:60" ht="12.75" hidden="1" customHeight="1" outlineLevel="3" x14ac:dyDescent="0.2">
      <c r="A926" s="79" t="str">
        <f>'Anlage 4'!D926</f>
        <v>O</v>
      </c>
      <c r="B926" s="38">
        <f>IF($A926=$D$5,'Anlage 4'!H926,0)</f>
        <v>0</v>
      </c>
      <c r="C926" s="38">
        <f>IF($A926=$D$5,'Anlage 4'!K926,0)</f>
        <v>0</v>
      </c>
      <c r="D926" s="38">
        <f>IF($A926=$D$5,'Anlage 4'!L926,0)</f>
        <v>0</v>
      </c>
      <c r="E926" s="38">
        <f>IF($A926=$D$5,'Anlage 4'!M926,0)</f>
        <v>0</v>
      </c>
      <c r="F926" s="38">
        <f>IF($A926=$D$5,'Anlage 4'!N926,0)</f>
        <v>0</v>
      </c>
      <c r="G926" s="38">
        <f>IF($A926=$D$5,'Anlage 4'!O926,0)</f>
        <v>0</v>
      </c>
      <c r="H926" s="38">
        <f>IF($A926=$D$5,'Anlage 4'!P926,0)</f>
        <v>0</v>
      </c>
      <c r="I926" s="38">
        <f>IF($A926=$D$5,'Anlage 4'!Q926,0)</f>
        <v>0</v>
      </c>
      <c r="J926" s="38">
        <f>IF($A926=$D$5,'Anlage 4'!R926,0)</f>
        <v>0</v>
      </c>
      <c r="K926" s="38">
        <f>IF($A926=$D$5,'Anlage 4'!S926,0)</f>
        <v>0</v>
      </c>
      <c r="L926" s="38">
        <f>IF($A926=$D$5,'Anlage 4'!T926,0)</f>
        <v>0</v>
      </c>
      <c r="N926" s="135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Z926" s="135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L926" s="135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X926" s="135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</row>
    <row r="927" spans="1:60" ht="12.75" hidden="1" customHeight="1" outlineLevel="3" x14ac:dyDescent="0.2">
      <c r="A927" s="79" t="str">
        <f>'Anlage 4'!D927</f>
        <v>O</v>
      </c>
      <c r="B927" s="38">
        <f>IF($A927=$D$5,'Anlage 4'!H927,0)</f>
        <v>0</v>
      </c>
      <c r="C927" s="38">
        <f>IF($A927=$D$5,'Anlage 4'!K927,0)</f>
        <v>0</v>
      </c>
      <c r="D927" s="38">
        <f>IF($A927=$D$5,'Anlage 4'!L927,0)</f>
        <v>0</v>
      </c>
      <c r="E927" s="38">
        <f>IF($A927=$D$5,'Anlage 4'!M927,0)</f>
        <v>0</v>
      </c>
      <c r="F927" s="38">
        <f>IF($A927=$D$5,'Anlage 4'!N927,0)</f>
        <v>0</v>
      </c>
      <c r="G927" s="38">
        <f>IF($A927=$D$5,'Anlage 4'!O927,0)</f>
        <v>0</v>
      </c>
      <c r="H927" s="38">
        <f>IF($A927=$D$5,'Anlage 4'!P927,0)</f>
        <v>0</v>
      </c>
      <c r="I927" s="38">
        <f>IF($A927=$D$5,'Anlage 4'!Q927,0)</f>
        <v>0</v>
      </c>
      <c r="J927" s="38">
        <f>IF($A927=$D$5,'Anlage 4'!R927,0)</f>
        <v>0</v>
      </c>
      <c r="K927" s="38">
        <f>IF($A927=$D$5,'Anlage 4'!S927,0)</f>
        <v>0</v>
      </c>
      <c r="L927" s="38">
        <f>IF($A927=$D$5,'Anlage 4'!T927,0)</f>
        <v>0</v>
      </c>
      <c r="N927" s="135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Z927" s="135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L927" s="135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X927" s="135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</row>
    <row r="928" spans="1:60" ht="12.75" hidden="1" customHeight="1" outlineLevel="3" x14ac:dyDescent="0.2">
      <c r="A928" s="79" t="str">
        <f>'Anlage 4'!D928</f>
        <v>O</v>
      </c>
      <c r="B928" s="38">
        <f>IF($A928=$D$5,'Anlage 4'!H928,0)</f>
        <v>0</v>
      </c>
      <c r="C928" s="38">
        <f>IF($A928=$D$5,'Anlage 4'!K928,0)</f>
        <v>0</v>
      </c>
      <c r="D928" s="38">
        <f>IF($A928=$D$5,'Anlage 4'!L928,0)</f>
        <v>0</v>
      </c>
      <c r="E928" s="38">
        <f>IF($A928=$D$5,'Anlage 4'!M928,0)</f>
        <v>0</v>
      </c>
      <c r="F928" s="38">
        <f>IF($A928=$D$5,'Anlage 4'!N928,0)</f>
        <v>0</v>
      </c>
      <c r="G928" s="38">
        <f>IF($A928=$D$5,'Anlage 4'!O928,0)</f>
        <v>0</v>
      </c>
      <c r="H928" s="38">
        <f>IF($A928=$D$5,'Anlage 4'!P928,0)</f>
        <v>0</v>
      </c>
      <c r="I928" s="38">
        <f>IF($A928=$D$5,'Anlage 4'!Q928,0)</f>
        <v>0</v>
      </c>
      <c r="J928" s="38">
        <f>IF($A928=$D$5,'Anlage 4'!R928,0)</f>
        <v>0</v>
      </c>
      <c r="K928" s="38">
        <f>IF($A928=$D$5,'Anlage 4'!S928,0)</f>
        <v>0</v>
      </c>
      <c r="L928" s="38">
        <f>IF($A928=$D$5,'Anlage 4'!T928,0)</f>
        <v>0</v>
      </c>
      <c r="N928" s="135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Z928" s="135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L928" s="135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X928" s="135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</row>
    <row r="929" spans="1:60" ht="12.75" hidden="1" customHeight="1" outlineLevel="3" x14ac:dyDescent="0.2">
      <c r="A929" s="79" t="str">
        <f>'Anlage 4'!D929</f>
        <v>O</v>
      </c>
      <c r="B929" s="38">
        <f>IF($A929=$D$5,'Anlage 4'!H929,0)</f>
        <v>0</v>
      </c>
      <c r="C929" s="38">
        <f>IF($A929=$D$5,'Anlage 4'!K929,0)</f>
        <v>0</v>
      </c>
      <c r="D929" s="38">
        <f>IF($A929=$D$5,'Anlage 4'!L929,0)</f>
        <v>0</v>
      </c>
      <c r="E929" s="38">
        <f>IF($A929=$D$5,'Anlage 4'!M929,0)</f>
        <v>0</v>
      </c>
      <c r="F929" s="38">
        <f>IF($A929=$D$5,'Anlage 4'!N929,0)</f>
        <v>0</v>
      </c>
      <c r="G929" s="38">
        <f>IF($A929=$D$5,'Anlage 4'!O929,0)</f>
        <v>0</v>
      </c>
      <c r="H929" s="38">
        <f>IF($A929=$D$5,'Anlage 4'!P929,0)</f>
        <v>0</v>
      </c>
      <c r="I929" s="38">
        <f>IF($A929=$D$5,'Anlage 4'!Q929,0)</f>
        <v>0</v>
      </c>
      <c r="J929" s="38">
        <f>IF($A929=$D$5,'Anlage 4'!R929,0)</f>
        <v>0</v>
      </c>
      <c r="K929" s="38">
        <f>IF($A929=$D$5,'Anlage 4'!S929,0)</f>
        <v>0</v>
      </c>
      <c r="L929" s="38">
        <f>IF($A929=$D$5,'Anlage 4'!T929,0)</f>
        <v>0</v>
      </c>
      <c r="N929" s="135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Z929" s="135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L929" s="135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X929" s="135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</row>
    <row r="930" spans="1:60" ht="12.75" hidden="1" customHeight="1" outlineLevel="3" x14ac:dyDescent="0.2">
      <c r="A930" s="79" t="str">
        <f>'Anlage 4'!D930</f>
        <v>O</v>
      </c>
      <c r="B930" s="38">
        <f>IF($A930=$D$5,'Anlage 4'!H930,0)</f>
        <v>0</v>
      </c>
      <c r="C930" s="38">
        <f>IF($A930=$D$5,'Anlage 4'!K930,0)</f>
        <v>0</v>
      </c>
      <c r="D930" s="38">
        <f>IF($A930=$D$5,'Anlage 4'!L930,0)</f>
        <v>0</v>
      </c>
      <c r="E930" s="38">
        <f>IF($A930=$D$5,'Anlage 4'!M930,0)</f>
        <v>0</v>
      </c>
      <c r="F930" s="38">
        <f>IF($A930=$D$5,'Anlage 4'!N930,0)</f>
        <v>0</v>
      </c>
      <c r="G930" s="38">
        <f>IF($A930=$D$5,'Anlage 4'!O930,0)</f>
        <v>0</v>
      </c>
      <c r="H930" s="38">
        <f>IF($A930=$D$5,'Anlage 4'!P930,0)</f>
        <v>0</v>
      </c>
      <c r="I930" s="38">
        <f>IF($A930=$D$5,'Anlage 4'!Q930,0)</f>
        <v>0</v>
      </c>
      <c r="J930" s="38">
        <f>IF($A930=$D$5,'Anlage 4'!R930,0)</f>
        <v>0</v>
      </c>
      <c r="K930" s="38">
        <f>IF($A930=$D$5,'Anlage 4'!S930,0)</f>
        <v>0</v>
      </c>
      <c r="L930" s="38">
        <f>IF($A930=$D$5,'Anlage 4'!T930,0)</f>
        <v>0</v>
      </c>
      <c r="N930" s="135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Z930" s="135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L930" s="135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X930" s="135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</row>
    <row r="931" spans="1:60" ht="12.75" hidden="1" customHeight="1" outlineLevel="3" x14ac:dyDescent="0.2">
      <c r="A931" s="79" t="str">
        <f>'Anlage 4'!D931</f>
        <v>O</v>
      </c>
      <c r="B931" s="38">
        <f>IF($A931=$D$5,'Anlage 4'!H931,0)</f>
        <v>0</v>
      </c>
      <c r="C931" s="38">
        <f>IF($A931=$D$5,'Anlage 4'!K931,0)</f>
        <v>0</v>
      </c>
      <c r="D931" s="38">
        <f>IF($A931=$D$5,'Anlage 4'!L931,0)</f>
        <v>0</v>
      </c>
      <c r="E931" s="38">
        <f>IF($A931=$D$5,'Anlage 4'!M931,0)</f>
        <v>0</v>
      </c>
      <c r="F931" s="38">
        <f>IF($A931=$D$5,'Anlage 4'!N931,0)</f>
        <v>0</v>
      </c>
      <c r="G931" s="38">
        <f>IF($A931=$D$5,'Anlage 4'!O931,0)</f>
        <v>0</v>
      </c>
      <c r="H931" s="38">
        <f>IF($A931=$D$5,'Anlage 4'!P931,0)</f>
        <v>0</v>
      </c>
      <c r="I931" s="38">
        <f>IF($A931=$D$5,'Anlage 4'!Q931,0)</f>
        <v>0</v>
      </c>
      <c r="J931" s="38">
        <f>IF($A931=$D$5,'Anlage 4'!R931,0)</f>
        <v>0</v>
      </c>
      <c r="K931" s="38">
        <f>IF($A931=$D$5,'Anlage 4'!S931,0)</f>
        <v>0</v>
      </c>
      <c r="L931" s="38">
        <f>IF($A931=$D$5,'Anlage 4'!T931,0)</f>
        <v>0</v>
      </c>
      <c r="N931" s="135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Z931" s="135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L931" s="135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X931" s="135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</row>
    <row r="932" spans="1:60" ht="12.75" hidden="1" customHeight="1" outlineLevel="3" x14ac:dyDescent="0.2">
      <c r="A932" s="79" t="str">
        <f>'Anlage 4'!D932</f>
        <v>O</v>
      </c>
      <c r="B932" s="38">
        <f>IF($A932=$D$5,'Anlage 4'!H932,0)</f>
        <v>0</v>
      </c>
      <c r="C932" s="38">
        <f>IF($A932=$D$5,'Anlage 4'!K932,0)</f>
        <v>0</v>
      </c>
      <c r="D932" s="38">
        <f>IF($A932=$D$5,'Anlage 4'!L932,0)</f>
        <v>0</v>
      </c>
      <c r="E932" s="38">
        <f>IF($A932=$D$5,'Anlage 4'!M932,0)</f>
        <v>0</v>
      </c>
      <c r="F932" s="38">
        <f>IF($A932=$D$5,'Anlage 4'!N932,0)</f>
        <v>0</v>
      </c>
      <c r="G932" s="38">
        <f>IF($A932=$D$5,'Anlage 4'!O932,0)</f>
        <v>0</v>
      </c>
      <c r="H932" s="38">
        <f>IF($A932=$D$5,'Anlage 4'!P932,0)</f>
        <v>0</v>
      </c>
      <c r="I932" s="38">
        <f>IF($A932=$D$5,'Anlage 4'!Q932,0)</f>
        <v>0</v>
      </c>
      <c r="J932" s="38">
        <f>IF($A932=$D$5,'Anlage 4'!R932,0)</f>
        <v>0</v>
      </c>
      <c r="K932" s="38">
        <f>IF($A932=$D$5,'Anlage 4'!S932,0)</f>
        <v>0</v>
      </c>
      <c r="L932" s="38">
        <f>IF($A932=$D$5,'Anlage 4'!T932,0)</f>
        <v>0</v>
      </c>
      <c r="N932" s="135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Z932" s="135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L932" s="135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X932" s="135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</row>
    <row r="933" spans="1:60" ht="12.75" hidden="1" customHeight="1" outlineLevel="3" x14ac:dyDescent="0.2">
      <c r="A933" s="79" t="str">
        <f>'Anlage 4'!D933</f>
        <v>O</v>
      </c>
      <c r="B933" s="38">
        <f>IF($A933=$D$5,'Anlage 4'!H933,0)</f>
        <v>0</v>
      </c>
      <c r="C933" s="38">
        <f>IF($A933=$D$5,'Anlage 4'!K933,0)</f>
        <v>0</v>
      </c>
      <c r="D933" s="38">
        <f>IF($A933=$D$5,'Anlage 4'!L933,0)</f>
        <v>0</v>
      </c>
      <c r="E933" s="38">
        <f>IF($A933=$D$5,'Anlage 4'!M933,0)</f>
        <v>0</v>
      </c>
      <c r="F933" s="38">
        <f>IF($A933=$D$5,'Anlage 4'!N933,0)</f>
        <v>0</v>
      </c>
      <c r="G933" s="38">
        <f>IF($A933=$D$5,'Anlage 4'!O933,0)</f>
        <v>0</v>
      </c>
      <c r="H933" s="38">
        <f>IF($A933=$D$5,'Anlage 4'!P933,0)</f>
        <v>0</v>
      </c>
      <c r="I933" s="38">
        <f>IF($A933=$D$5,'Anlage 4'!Q933,0)</f>
        <v>0</v>
      </c>
      <c r="J933" s="38">
        <f>IF($A933=$D$5,'Anlage 4'!R933,0)</f>
        <v>0</v>
      </c>
      <c r="K933" s="38">
        <f>IF($A933=$D$5,'Anlage 4'!S933,0)</f>
        <v>0</v>
      </c>
      <c r="L933" s="38">
        <f>IF($A933=$D$5,'Anlage 4'!T933,0)</f>
        <v>0</v>
      </c>
      <c r="N933" s="135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Z933" s="135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L933" s="135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X933" s="135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</row>
    <row r="934" spans="1:60" ht="12.75" hidden="1" customHeight="1" outlineLevel="3" x14ac:dyDescent="0.2">
      <c r="A934" s="79" t="str">
        <f>'Anlage 4'!D934</f>
        <v>O</v>
      </c>
      <c r="B934" s="38">
        <f>IF($A934=$D$5,'Anlage 4'!H934,0)</f>
        <v>0</v>
      </c>
      <c r="C934" s="38">
        <f>IF($A934=$D$5,'Anlage 4'!K934,0)</f>
        <v>0</v>
      </c>
      <c r="D934" s="38">
        <f>IF($A934=$D$5,'Anlage 4'!L934,0)</f>
        <v>0</v>
      </c>
      <c r="E934" s="38">
        <f>IF($A934=$D$5,'Anlage 4'!M934,0)</f>
        <v>0</v>
      </c>
      <c r="F934" s="38">
        <f>IF($A934=$D$5,'Anlage 4'!N934,0)</f>
        <v>0</v>
      </c>
      <c r="G934" s="38">
        <f>IF($A934=$D$5,'Anlage 4'!O934,0)</f>
        <v>0</v>
      </c>
      <c r="H934" s="38">
        <f>IF($A934=$D$5,'Anlage 4'!P934,0)</f>
        <v>0</v>
      </c>
      <c r="I934" s="38">
        <f>IF($A934=$D$5,'Anlage 4'!Q934,0)</f>
        <v>0</v>
      </c>
      <c r="J934" s="38">
        <f>IF($A934=$D$5,'Anlage 4'!R934,0)</f>
        <v>0</v>
      </c>
      <c r="K934" s="38">
        <f>IF($A934=$D$5,'Anlage 4'!S934,0)</f>
        <v>0</v>
      </c>
      <c r="L934" s="38">
        <f>IF($A934=$D$5,'Anlage 4'!T934,0)</f>
        <v>0</v>
      </c>
      <c r="N934" s="135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Z934" s="135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L934" s="135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X934" s="135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</row>
    <row r="935" spans="1:60" ht="12.75" hidden="1" customHeight="1" outlineLevel="3" x14ac:dyDescent="0.2">
      <c r="A935" s="79" t="str">
        <f>'Anlage 4'!D935</f>
        <v>O</v>
      </c>
      <c r="B935" s="38">
        <f>IF($A935=$D$5,'Anlage 4'!H935,0)</f>
        <v>0</v>
      </c>
      <c r="C935" s="38">
        <f>IF($A935=$D$5,'Anlage 4'!K935,0)</f>
        <v>0</v>
      </c>
      <c r="D935" s="38">
        <f>IF($A935=$D$5,'Anlage 4'!L935,0)</f>
        <v>0</v>
      </c>
      <c r="E935" s="38">
        <f>IF($A935=$D$5,'Anlage 4'!M935,0)</f>
        <v>0</v>
      </c>
      <c r="F935" s="38">
        <f>IF($A935=$D$5,'Anlage 4'!N935,0)</f>
        <v>0</v>
      </c>
      <c r="G935" s="38">
        <f>IF($A935=$D$5,'Anlage 4'!O935,0)</f>
        <v>0</v>
      </c>
      <c r="H935" s="38">
        <f>IF($A935=$D$5,'Anlage 4'!P935,0)</f>
        <v>0</v>
      </c>
      <c r="I935" s="38">
        <f>IF($A935=$D$5,'Anlage 4'!Q935,0)</f>
        <v>0</v>
      </c>
      <c r="J935" s="38">
        <f>IF($A935=$D$5,'Anlage 4'!R935,0)</f>
        <v>0</v>
      </c>
      <c r="K935" s="38">
        <f>IF($A935=$D$5,'Anlage 4'!S935,0)</f>
        <v>0</v>
      </c>
      <c r="L935" s="38">
        <f>IF($A935=$D$5,'Anlage 4'!T935,0)</f>
        <v>0</v>
      </c>
      <c r="N935" s="135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Z935" s="135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L935" s="135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X935" s="135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</row>
    <row r="936" spans="1:60" ht="12.75" hidden="1" customHeight="1" outlineLevel="3" x14ac:dyDescent="0.2">
      <c r="A936" s="79" t="str">
        <f>'Anlage 4'!D936</f>
        <v>O</v>
      </c>
      <c r="B936" s="38">
        <f>IF($A936=$D$5,'Anlage 4'!H936,0)</f>
        <v>0</v>
      </c>
      <c r="C936" s="38">
        <f>IF($A936=$D$5,'Anlage 4'!K936,0)</f>
        <v>0</v>
      </c>
      <c r="D936" s="38">
        <f>IF($A936=$D$5,'Anlage 4'!L936,0)</f>
        <v>0</v>
      </c>
      <c r="E936" s="38">
        <f>IF($A936=$D$5,'Anlage 4'!M936,0)</f>
        <v>0</v>
      </c>
      <c r="F936" s="38">
        <f>IF($A936=$D$5,'Anlage 4'!N936,0)</f>
        <v>0</v>
      </c>
      <c r="G936" s="38">
        <f>IF($A936=$D$5,'Anlage 4'!O936,0)</f>
        <v>0</v>
      </c>
      <c r="H936" s="38">
        <f>IF($A936=$D$5,'Anlage 4'!P936,0)</f>
        <v>0</v>
      </c>
      <c r="I936" s="38">
        <f>IF($A936=$D$5,'Anlage 4'!Q936,0)</f>
        <v>0</v>
      </c>
      <c r="J936" s="38">
        <f>IF($A936=$D$5,'Anlage 4'!R936,0)</f>
        <v>0</v>
      </c>
      <c r="K936" s="38">
        <f>IF($A936=$D$5,'Anlage 4'!S936,0)</f>
        <v>0</v>
      </c>
      <c r="L936" s="38">
        <f>IF($A936=$D$5,'Anlage 4'!T936,0)</f>
        <v>0</v>
      </c>
      <c r="N936" s="135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Z936" s="135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L936" s="135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X936" s="135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</row>
    <row r="937" spans="1:60" ht="12.75" hidden="1" customHeight="1" outlineLevel="3" x14ac:dyDescent="0.2">
      <c r="A937" s="79" t="str">
        <f>'Anlage 4'!D937</f>
        <v>O</v>
      </c>
      <c r="B937" s="38">
        <f>IF($A937=$D$5,'Anlage 4'!H937,0)</f>
        <v>0</v>
      </c>
      <c r="C937" s="38">
        <f>IF($A937=$D$5,'Anlage 4'!K937,0)</f>
        <v>0</v>
      </c>
      <c r="D937" s="38">
        <f>IF($A937=$D$5,'Anlage 4'!L937,0)</f>
        <v>0</v>
      </c>
      <c r="E937" s="38">
        <f>IF($A937=$D$5,'Anlage 4'!M937,0)</f>
        <v>0</v>
      </c>
      <c r="F937" s="38">
        <f>IF($A937=$D$5,'Anlage 4'!N937,0)</f>
        <v>0</v>
      </c>
      <c r="G937" s="38">
        <f>IF($A937=$D$5,'Anlage 4'!O937,0)</f>
        <v>0</v>
      </c>
      <c r="H937" s="38">
        <f>IF($A937=$D$5,'Anlage 4'!P937,0)</f>
        <v>0</v>
      </c>
      <c r="I937" s="38">
        <f>IF($A937=$D$5,'Anlage 4'!Q937,0)</f>
        <v>0</v>
      </c>
      <c r="J937" s="38">
        <f>IF($A937=$D$5,'Anlage 4'!R937,0)</f>
        <v>0</v>
      </c>
      <c r="K937" s="38">
        <f>IF($A937=$D$5,'Anlage 4'!S937,0)</f>
        <v>0</v>
      </c>
      <c r="L937" s="38">
        <f>IF($A937=$D$5,'Anlage 4'!T937,0)</f>
        <v>0</v>
      </c>
      <c r="N937" s="135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Z937" s="135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L937" s="135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X937" s="135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</row>
    <row r="938" spans="1:60" ht="12.75" hidden="1" customHeight="1" outlineLevel="3" x14ac:dyDescent="0.2">
      <c r="A938" s="79" t="str">
        <f>'Anlage 4'!D938</f>
        <v>O</v>
      </c>
      <c r="B938" s="38">
        <f>IF($A938=$D$5,'Anlage 4'!H938,0)</f>
        <v>0</v>
      </c>
      <c r="C938" s="38">
        <f>IF($A938=$D$5,'Anlage 4'!K938,0)</f>
        <v>0</v>
      </c>
      <c r="D938" s="38">
        <f>IF($A938=$D$5,'Anlage 4'!L938,0)</f>
        <v>0</v>
      </c>
      <c r="E938" s="38">
        <f>IF($A938=$D$5,'Anlage 4'!M938,0)</f>
        <v>0</v>
      </c>
      <c r="F938" s="38">
        <f>IF($A938=$D$5,'Anlage 4'!N938,0)</f>
        <v>0</v>
      </c>
      <c r="G938" s="38">
        <f>IF($A938=$D$5,'Anlage 4'!O938,0)</f>
        <v>0</v>
      </c>
      <c r="H938" s="38">
        <f>IF($A938=$D$5,'Anlage 4'!P938,0)</f>
        <v>0</v>
      </c>
      <c r="I938" s="38">
        <f>IF($A938=$D$5,'Anlage 4'!Q938,0)</f>
        <v>0</v>
      </c>
      <c r="J938" s="38">
        <f>IF($A938=$D$5,'Anlage 4'!R938,0)</f>
        <v>0</v>
      </c>
      <c r="K938" s="38">
        <f>IF($A938=$D$5,'Anlage 4'!S938,0)</f>
        <v>0</v>
      </c>
      <c r="L938" s="38">
        <f>IF($A938=$D$5,'Anlage 4'!T938,0)</f>
        <v>0</v>
      </c>
      <c r="N938" s="135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Z938" s="135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L938" s="135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X938" s="135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</row>
    <row r="939" spans="1:60" ht="12.75" hidden="1" customHeight="1" outlineLevel="3" x14ac:dyDescent="0.2">
      <c r="A939" s="79" t="str">
        <f>'Anlage 4'!D939</f>
        <v>O</v>
      </c>
      <c r="B939" s="38">
        <f>IF($A939=$D$5,'Anlage 4'!H939,0)</f>
        <v>0</v>
      </c>
      <c r="C939" s="38">
        <f>IF($A939=$D$5,'Anlage 4'!K939,0)</f>
        <v>0</v>
      </c>
      <c r="D939" s="38">
        <f>IF($A939=$D$5,'Anlage 4'!L939,0)</f>
        <v>0</v>
      </c>
      <c r="E939" s="38">
        <f>IF($A939=$D$5,'Anlage 4'!M939,0)</f>
        <v>0</v>
      </c>
      <c r="F939" s="38">
        <f>IF($A939=$D$5,'Anlage 4'!N939,0)</f>
        <v>0</v>
      </c>
      <c r="G939" s="38">
        <f>IF($A939=$D$5,'Anlage 4'!O939,0)</f>
        <v>0</v>
      </c>
      <c r="H939" s="38">
        <f>IF($A939=$D$5,'Anlage 4'!P939,0)</f>
        <v>0</v>
      </c>
      <c r="I939" s="38">
        <f>IF($A939=$D$5,'Anlage 4'!Q939,0)</f>
        <v>0</v>
      </c>
      <c r="J939" s="38">
        <f>IF($A939=$D$5,'Anlage 4'!R939,0)</f>
        <v>0</v>
      </c>
      <c r="K939" s="38">
        <f>IF($A939=$D$5,'Anlage 4'!S939,0)</f>
        <v>0</v>
      </c>
      <c r="L939" s="38">
        <f>IF($A939=$D$5,'Anlage 4'!T939,0)</f>
        <v>0</v>
      </c>
      <c r="N939" s="135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Z939" s="135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L939" s="135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X939" s="135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</row>
    <row r="940" spans="1:60" ht="12.75" hidden="1" customHeight="1" outlineLevel="3" x14ac:dyDescent="0.2">
      <c r="A940" s="79" t="str">
        <f>'Anlage 4'!D940</f>
        <v>O</v>
      </c>
      <c r="B940" s="38">
        <f>IF($A940=$D$5,'Anlage 4'!H940,0)</f>
        <v>0</v>
      </c>
      <c r="C940" s="38">
        <f>IF($A940=$D$5,'Anlage 4'!K940,0)</f>
        <v>0</v>
      </c>
      <c r="D940" s="38">
        <f>IF($A940=$D$5,'Anlage 4'!L940,0)</f>
        <v>0</v>
      </c>
      <c r="E940" s="38">
        <f>IF($A940=$D$5,'Anlage 4'!M940,0)</f>
        <v>0</v>
      </c>
      <c r="F940" s="38">
        <f>IF($A940=$D$5,'Anlage 4'!N940,0)</f>
        <v>0</v>
      </c>
      <c r="G940" s="38">
        <f>IF($A940=$D$5,'Anlage 4'!O940,0)</f>
        <v>0</v>
      </c>
      <c r="H940" s="38">
        <f>IF($A940=$D$5,'Anlage 4'!P940,0)</f>
        <v>0</v>
      </c>
      <c r="I940" s="38">
        <f>IF($A940=$D$5,'Anlage 4'!Q940,0)</f>
        <v>0</v>
      </c>
      <c r="J940" s="38">
        <f>IF($A940=$D$5,'Anlage 4'!R940,0)</f>
        <v>0</v>
      </c>
      <c r="K940" s="38">
        <f>IF($A940=$D$5,'Anlage 4'!S940,0)</f>
        <v>0</v>
      </c>
      <c r="L940" s="38">
        <f>IF($A940=$D$5,'Anlage 4'!T940,0)</f>
        <v>0</v>
      </c>
      <c r="N940" s="135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Z940" s="135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L940" s="135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X940" s="135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</row>
    <row r="941" spans="1:60" ht="12.75" hidden="1" customHeight="1" outlineLevel="3" x14ac:dyDescent="0.2">
      <c r="A941" s="79" t="str">
        <f>'Anlage 4'!D941</f>
        <v>O</v>
      </c>
      <c r="B941" s="38">
        <f>IF($A941=$D$5,'Anlage 4'!H941,0)</f>
        <v>0</v>
      </c>
      <c r="C941" s="38">
        <f>IF($A941=$D$5,'Anlage 4'!K941,0)</f>
        <v>0</v>
      </c>
      <c r="D941" s="38">
        <f>IF($A941=$D$5,'Anlage 4'!L941,0)</f>
        <v>0</v>
      </c>
      <c r="E941" s="38">
        <f>IF($A941=$D$5,'Anlage 4'!M941,0)</f>
        <v>0</v>
      </c>
      <c r="F941" s="38">
        <f>IF($A941=$D$5,'Anlage 4'!N941,0)</f>
        <v>0</v>
      </c>
      <c r="G941" s="38">
        <f>IF($A941=$D$5,'Anlage 4'!O941,0)</f>
        <v>0</v>
      </c>
      <c r="H941" s="38">
        <f>IF($A941=$D$5,'Anlage 4'!P941,0)</f>
        <v>0</v>
      </c>
      <c r="I941" s="38">
        <f>IF($A941=$D$5,'Anlage 4'!Q941,0)</f>
        <v>0</v>
      </c>
      <c r="J941" s="38">
        <f>IF($A941=$D$5,'Anlage 4'!R941,0)</f>
        <v>0</v>
      </c>
      <c r="K941" s="38">
        <f>IF($A941=$D$5,'Anlage 4'!S941,0)</f>
        <v>0</v>
      </c>
      <c r="L941" s="38">
        <f>IF($A941=$D$5,'Anlage 4'!T941,0)</f>
        <v>0</v>
      </c>
      <c r="N941" s="135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Z941" s="135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L941" s="135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X941" s="135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</row>
    <row r="942" spans="1:60" ht="12.75" hidden="1" customHeight="1" outlineLevel="3" x14ac:dyDescent="0.2">
      <c r="A942" s="79" t="str">
        <f>'Anlage 4'!D942</f>
        <v>O</v>
      </c>
      <c r="B942" s="38">
        <f>IF($A942=$D$5,'Anlage 4'!H942,0)</f>
        <v>0</v>
      </c>
      <c r="C942" s="38">
        <f>IF($A942=$D$5,'Anlage 4'!K942,0)</f>
        <v>0</v>
      </c>
      <c r="D942" s="38">
        <f>IF($A942=$D$5,'Anlage 4'!L942,0)</f>
        <v>0</v>
      </c>
      <c r="E942" s="38">
        <f>IF($A942=$D$5,'Anlage 4'!M942,0)</f>
        <v>0</v>
      </c>
      <c r="F942" s="38">
        <f>IF($A942=$D$5,'Anlage 4'!N942,0)</f>
        <v>0</v>
      </c>
      <c r="G942" s="38">
        <f>IF($A942=$D$5,'Anlage 4'!O942,0)</f>
        <v>0</v>
      </c>
      <c r="H942" s="38">
        <f>IF($A942=$D$5,'Anlage 4'!P942,0)</f>
        <v>0</v>
      </c>
      <c r="I942" s="38">
        <f>IF($A942=$D$5,'Anlage 4'!Q942,0)</f>
        <v>0</v>
      </c>
      <c r="J942" s="38">
        <f>IF($A942=$D$5,'Anlage 4'!R942,0)</f>
        <v>0</v>
      </c>
      <c r="K942" s="38">
        <f>IF($A942=$D$5,'Anlage 4'!S942,0)</f>
        <v>0</v>
      </c>
      <c r="L942" s="38">
        <f>IF($A942=$D$5,'Anlage 4'!T942,0)</f>
        <v>0</v>
      </c>
      <c r="N942" s="135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Z942" s="135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L942" s="135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X942" s="135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</row>
    <row r="943" spans="1:60" ht="12.75" hidden="1" customHeight="1" outlineLevel="3" x14ac:dyDescent="0.2">
      <c r="A943" s="79" t="str">
        <f>'Anlage 4'!D943</f>
        <v>O</v>
      </c>
      <c r="B943" s="38">
        <f>IF($A943=$D$5,'Anlage 4'!H943,0)</f>
        <v>0</v>
      </c>
      <c r="C943" s="38">
        <f>IF($A943=$D$5,'Anlage 4'!K943,0)</f>
        <v>0</v>
      </c>
      <c r="D943" s="38">
        <f>IF($A943=$D$5,'Anlage 4'!L943,0)</f>
        <v>0</v>
      </c>
      <c r="E943" s="38">
        <f>IF($A943=$D$5,'Anlage 4'!M943,0)</f>
        <v>0</v>
      </c>
      <c r="F943" s="38">
        <f>IF($A943=$D$5,'Anlage 4'!N943,0)</f>
        <v>0</v>
      </c>
      <c r="G943" s="38">
        <f>IF($A943=$D$5,'Anlage 4'!O943,0)</f>
        <v>0</v>
      </c>
      <c r="H943" s="38">
        <f>IF($A943=$D$5,'Anlage 4'!P943,0)</f>
        <v>0</v>
      </c>
      <c r="I943" s="38">
        <f>IF($A943=$D$5,'Anlage 4'!Q943,0)</f>
        <v>0</v>
      </c>
      <c r="J943" s="38">
        <f>IF($A943=$D$5,'Anlage 4'!R943,0)</f>
        <v>0</v>
      </c>
      <c r="K943" s="38">
        <f>IF($A943=$D$5,'Anlage 4'!S943,0)</f>
        <v>0</v>
      </c>
      <c r="L943" s="38">
        <f>IF($A943=$D$5,'Anlage 4'!T943,0)</f>
        <v>0</v>
      </c>
      <c r="N943" s="135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Z943" s="135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L943" s="135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X943" s="135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</row>
    <row r="944" spans="1:60" ht="12.75" hidden="1" customHeight="1" outlineLevel="3" x14ac:dyDescent="0.2">
      <c r="A944" s="79" t="str">
        <f>'Anlage 4'!D944</f>
        <v>O</v>
      </c>
      <c r="B944" s="38">
        <f>IF($A944=$D$5,'Anlage 4'!H944,0)</f>
        <v>0</v>
      </c>
      <c r="C944" s="38">
        <f>IF($A944=$D$5,'Anlage 4'!K944,0)</f>
        <v>0</v>
      </c>
      <c r="D944" s="38">
        <f>IF($A944=$D$5,'Anlage 4'!L944,0)</f>
        <v>0</v>
      </c>
      <c r="E944" s="38">
        <f>IF($A944=$D$5,'Anlage 4'!M944,0)</f>
        <v>0</v>
      </c>
      <c r="F944" s="38">
        <f>IF($A944=$D$5,'Anlage 4'!N944,0)</f>
        <v>0</v>
      </c>
      <c r="G944" s="38">
        <f>IF($A944=$D$5,'Anlage 4'!O944,0)</f>
        <v>0</v>
      </c>
      <c r="H944" s="38">
        <f>IF($A944=$D$5,'Anlage 4'!P944,0)</f>
        <v>0</v>
      </c>
      <c r="I944" s="38">
        <f>IF($A944=$D$5,'Anlage 4'!Q944,0)</f>
        <v>0</v>
      </c>
      <c r="J944" s="38">
        <f>IF($A944=$D$5,'Anlage 4'!R944,0)</f>
        <v>0</v>
      </c>
      <c r="K944" s="38">
        <f>IF($A944=$D$5,'Anlage 4'!S944,0)</f>
        <v>0</v>
      </c>
      <c r="L944" s="38">
        <f>IF($A944=$D$5,'Anlage 4'!T944,0)</f>
        <v>0</v>
      </c>
      <c r="N944" s="135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Z944" s="135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L944" s="135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X944" s="135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</row>
    <row r="945" spans="1:60" ht="12.75" hidden="1" customHeight="1" outlineLevel="3" x14ac:dyDescent="0.2">
      <c r="A945" s="79" t="str">
        <f>'Anlage 4'!D945</f>
        <v>O</v>
      </c>
      <c r="B945" s="38">
        <f>IF($A945=$D$5,'Anlage 4'!H945,0)</f>
        <v>0</v>
      </c>
      <c r="C945" s="38">
        <f>IF($A945=$D$5,'Anlage 4'!K945,0)</f>
        <v>0</v>
      </c>
      <c r="D945" s="38">
        <f>IF($A945=$D$5,'Anlage 4'!L945,0)</f>
        <v>0</v>
      </c>
      <c r="E945" s="38">
        <f>IF($A945=$D$5,'Anlage 4'!M945,0)</f>
        <v>0</v>
      </c>
      <c r="F945" s="38">
        <f>IF($A945=$D$5,'Anlage 4'!N945,0)</f>
        <v>0</v>
      </c>
      <c r="G945" s="38">
        <f>IF($A945=$D$5,'Anlage 4'!O945,0)</f>
        <v>0</v>
      </c>
      <c r="H945" s="38">
        <f>IF($A945=$D$5,'Anlage 4'!P945,0)</f>
        <v>0</v>
      </c>
      <c r="I945" s="38">
        <f>IF($A945=$D$5,'Anlage 4'!Q945,0)</f>
        <v>0</v>
      </c>
      <c r="J945" s="38">
        <f>IF($A945=$D$5,'Anlage 4'!R945,0)</f>
        <v>0</v>
      </c>
      <c r="K945" s="38">
        <f>IF($A945=$D$5,'Anlage 4'!S945,0)</f>
        <v>0</v>
      </c>
      <c r="L945" s="38">
        <f>IF($A945=$D$5,'Anlage 4'!T945,0)</f>
        <v>0</v>
      </c>
      <c r="N945" s="135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Z945" s="135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L945" s="135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X945" s="135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</row>
    <row r="946" spans="1:60" ht="12.75" hidden="1" customHeight="1" outlineLevel="3" x14ac:dyDescent="0.2">
      <c r="A946" s="79" t="str">
        <f>'Anlage 4'!D946</f>
        <v>O</v>
      </c>
      <c r="B946" s="38">
        <f>IF($A946=$D$5,'Anlage 4'!H946,0)</f>
        <v>0</v>
      </c>
      <c r="C946" s="38">
        <f>IF($A946=$D$5,'Anlage 4'!K946,0)</f>
        <v>0</v>
      </c>
      <c r="D946" s="38">
        <f>IF($A946=$D$5,'Anlage 4'!L946,0)</f>
        <v>0</v>
      </c>
      <c r="E946" s="38">
        <f>IF($A946=$D$5,'Anlage 4'!M946,0)</f>
        <v>0</v>
      </c>
      <c r="F946" s="38">
        <f>IF($A946=$D$5,'Anlage 4'!N946,0)</f>
        <v>0</v>
      </c>
      <c r="G946" s="38">
        <f>IF($A946=$D$5,'Anlage 4'!O946,0)</f>
        <v>0</v>
      </c>
      <c r="H946" s="38">
        <f>IF($A946=$D$5,'Anlage 4'!P946,0)</f>
        <v>0</v>
      </c>
      <c r="I946" s="38">
        <f>IF($A946=$D$5,'Anlage 4'!Q946,0)</f>
        <v>0</v>
      </c>
      <c r="J946" s="38">
        <f>IF($A946=$D$5,'Anlage 4'!R946,0)</f>
        <v>0</v>
      </c>
      <c r="K946" s="38">
        <f>IF($A946=$D$5,'Anlage 4'!S946,0)</f>
        <v>0</v>
      </c>
      <c r="L946" s="38">
        <f>IF($A946=$D$5,'Anlage 4'!T946,0)</f>
        <v>0</v>
      </c>
      <c r="N946" s="135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Z946" s="135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L946" s="135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X946" s="135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</row>
    <row r="947" spans="1:60" ht="12.75" hidden="1" customHeight="1" outlineLevel="3" x14ac:dyDescent="0.2">
      <c r="A947" s="80" t="str">
        <f>'Anlage 4'!D947</f>
        <v>O</v>
      </c>
      <c r="B947" s="38">
        <f>IF($A947=$D$5,'Anlage 4'!H947,0)</f>
        <v>0</v>
      </c>
      <c r="C947" s="38">
        <f>IF($A947=$D$5,'Anlage 4'!K947,0)</f>
        <v>0</v>
      </c>
      <c r="D947" s="38">
        <f>IF($A947=$D$5,'Anlage 4'!L947,0)</f>
        <v>0</v>
      </c>
      <c r="E947" s="38">
        <f>IF($A947=$D$5,'Anlage 4'!M947,0)</f>
        <v>0</v>
      </c>
      <c r="F947" s="38">
        <f>IF($A947=$D$5,'Anlage 4'!N947,0)</f>
        <v>0</v>
      </c>
      <c r="G947" s="38">
        <f>IF($A947=$D$5,'Anlage 4'!O947,0)</f>
        <v>0</v>
      </c>
      <c r="H947" s="38">
        <f>IF($A947=$D$5,'Anlage 4'!P947,0)</f>
        <v>0</v>
      </c>
      <c r="I947" s="38">
        <f>IF($A947=$D$5,'Anlage 4'!Q947,0)</f>
        <v>0</v>
      </c>
      <c r="J947" s="38">
        <f>IF($A947=$D$5,'Anlage 4'!R947,0)</f>
        <v>0</v>
      </c>
      <c r="K947" s="38">
        <f>IF($A947=$D$5,'Anlage 4'!S947,0)</f>
        <v>0</v>
      </c>
      <c r="L947" s="38">
        <f>IF($A947=$D$5,'Anlage 4'!T947,0)</f>
        <v>0</v>
      </c>
      <c r="N947" s="135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Z947" s="135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L947" s="135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X947" s="135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</row>
    <row r="948" spans="1:60" ht="12.75" hidden="1" customHeight="1" outlineLevel="1" x14ac:dyDescent="0.2">
      <c r="A948" s="9"/>
      <c r="B948" s="41">
        <f t="shared" ref="B948:L948" si="213">SUM(B920:B947)</f>
        <v>0</v>
      </c>
      <c r="C948" s="41">
        <f t="shared" si="213"/>
        <v>0</v>
      </c>
      <c r="D948" s="41">
        <f t="shared" si="213"/>
        <v>0</v>
      </c>
      <c r="E948" s="41">
        <f t="shared" si="213"/>
        <v>0</v>
      </c>
      <c r="F948" s="41">
        <f t="shared" si="213"/>
        <v>0</v>
      </c>
      <c r="G948" s="41">
        <f t="shared" si="213"/>
        <v>0</v>
      </c>
      <c r="H948" s="41">
        <f t="shared" si="213"/>
        <v>0</v>
      </c>
      <c r="I948" s="41">
        <f t="shared" si="213"/>
        <v>0</v>
      </c>
      <c r="J948" s="41">
        <f t="shared" si="213"/>
        <v>0</v>
      </c>
      <c r="K948" s="41">
        <f t="shared" si="213"/>
        <v>0</v>
      </c>
      <c r="L948" s="41">
        <f t="shared" si="213"/>
        <v>0</v>
      </c>
      <c r="N948" s="134">
        <f t="shared" ref="N948:X948" si="214">IF($N$11=$A906,B948,0)</f>
        <v>0</v>
      </c>
      <c r="O948" s="134">
        <f t="shared" si="214"/>
        <v>0</v>
      </c>
      <c r="P948" s="134">
        <f t="shared" si="214"/>
        <v>0</v>
      </c>
      <c r="Q948" s="134">
        <f t="shared" si="214"/>
        <v>0</v>
      </c>
      <c r="R948" s="134">
        <f t="shared" si="214"/>
        <v>0</v>
      </c>
      <c r="S948" s="134">
        <f t="shared" si="214"/>
        <v>0</v>
      </c>
      <c r="T948" s="134">
        <f t="shared" si="214"/>
        <v>0</v>
      </c>
      <c r="U948" s="134">
        <f t="shared" si="214"/>
        <v>0</v>
      </c>
      <c r="V948" s="134">
        <f t="shared" si="214"/>
        <v>0</v>
      </c>
      <c r="W948" s="134">
        <f t="shared" si="214"/>
        <v>0</v>
      </c>
      <c r="X948" s="134">
        <f t="shared" si="214"/>
        <v>0</v>
      </c>
      <c r="Z948" s="134">
        <f t="shared" ref="Z948:AJ948" si="215">IF($Z$11=$A906,B948,0)</f>
        <v>0</v>
      </c>
      <c r="AA948" s="134">
        <f t="shared" si="215"/>
        <v>0</v>
      </c>
      <c r="AB948" s="134">
        <f t="shared" si="215"/>
        <v>0</v>
      </c>
      <c r="AC948" s="134">
        <f t="shared" si="215"/>
        <v>0</v>
      </c>
      <c r="AD948" s="134">
        <f t="shared" si="215"/>
        <v>0</v>
      </c>
      <c r="AE948" s="134">
        <f t="shared" si="215"/>
        <v>0</v>
      </c>
      <c r="AF948" s="134">
        <f t="shared" si="215"/>
        <v>0</v>
      </c>
      <c r="AG948" s="134">
        <f t="shared" si="215"/>
        <v>0</v>
      </c>
      <c r="AH948" s="134">
        <f t="shared" si="215"/>
        <v>0</v>
      </c>
      <c r="AI948" s="134">
        <f t="shared" si="215"/>
        <v>0</v>
      </c>
      <c r="AJ948" s="134">
        <f t="shared" si="215"/>
        <v>0</v>
      </c>
      <c r="AL948" s="134">
        <f t="shared" ref="AL948:AV948" si="216">IF($AL$11=$A906,B948,0)</f>
        <v>0</v>
      </c>
      <c r="AM948" s="134">
        <f t="shared" si="216"/>
        <v>0</v>
      </c>
      <c r="AN948" s="134">
        <f t="shared" si="216"/>
        <v>0</v>
      </c>
      <c r="AO948" s="134">
        <f t="shared" si="216"/>
        <v>0</v>
      </c>
      <c r="AP948" s="134">
        <f t="shared" si="216"/>
        <v>0</v>
      </c>
      <c r="AQ948" s="134">
        <f t="shared" si="216"/>
        <v>0</v>
      </c>
      <c r="AR948" s="134">
        <f t="shared" si="216"/>
        <v>0</v>
      </c>
      <c r="AS948" s="134">
        <f t="shared" si="216"/>
        <v>0</v>
      </c>
      <c r="AT948" s="134">
        <f t="shared" si="216"/>
        <v>0</v>
      </c>
      <c r="AU948" s="134">
        <f t="shared" si="216"/>
        <v>0</v>
      </c>
      <c r="AV948" s="134">
        <f t="shared" si="216"/>
        <v>0</v>
      </c>
      <c r="AX948" s="134">
        <f t="shared" ref="AX948:BH948" si="217">IF($AX$11=$A906,B948,0)</f>
        <v>0</v>
      </c>
      <c r="AY948" s="134">
        <f t="shared" si="217"/>
        <v>0</v>
      </c>
      <c r="AZ948" s="134">
        <f t="shared" si="217"/>
        <v>0</v>
      </c>
      <c r="BA948" s="134">
        <f t="shared" si="217"/>
        <v>0</v>
      </c>
      <c r="BB948" s="134">
        <f t="shared" si="217"/>
        <v>0</v>
      </c>
      <c r="BC948" s="134">
        <f t="shared" si="217"/>
        <v>0</v>
      </c>
      <c r="BD948" s="134">
        <f t="shared" si="217"/>
        <v>0</v>
      </c>
      <c r="BE948" s="134">
        <f t="shared" si="217"/>
        <v>0</v>
      </c>
      <c r="BF948" s="134">
        <f t="shared" si="217"/>
        <v>0</v>
      </c>
      <c r="BG948" s="134">
        <f t="shared" si="217"/>
        <v>0</v>
      </c>
      <c r="BH948" s="134">
        <f t="shared" si="217"/>
        <v>0</v>
      </c>
    </row>
    <row r="949" spans="1:60" ht="12.75" hidden="1" customHeight="1" outlineLevel="1" x14ac:dyDescent="0.2">
      <c r="A949" s="9"/>
      <c r="B949" s="42"/>
      <c r="C949" s="42"/>
      <c r="D949" s="41">
        <f>ROUNDDOWN(D948*$D$7,2)</f>
        <v>0</v>
      </c>
      <c r="E949" s="42"/>
      <c r="F949" s="42"/>
      <c r="G949" s="42"/>
      <c r="H949" s="42"/>
      <c r="I949" s="42"/>
      <c r="J949" s="42"/>
      <c r="K949" s="42"/>
      <c r="L949" s="42"/>
      <c r="N949" s="135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Z949" s="135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L949" s="135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X949" s="135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</row>
    <row r="950" spans="1:60" ht="12.75" hidden="1" customHeight="1" outlineLevel="1" collapsed="1" x14ac:dyDescent="0.2">
      <c r="A950" s="7"/>
      <c r="B950" s="41">
        <f>B948</f>
        <v>0</v>
      </c>
      <c r="C950" s="41">
        <f>C948</f>
        <v>0</v>
      </c>
      <c r="D950" s="41">
        <f>D948+D949</f>
        <v>0</v>
      </c>
      <c r="E950" s="41"/>
      <c r="F950" s="41">
        <f t="shared" ref="F950:L950" si="218">F948</f>
        <v>0</v>
      </c>
      <c r="G950" s="41">
        <f t="shared" si="218"/>
        <v>0</v>
      </c>
      <c r="H950" s="41">
        <f t="shared" si="218"/>
        <v>0</v>
      </c>
      <c r="I950" s="41">
        <f t="shared" si="218"/>
        <v>0</v>
      </c>
      <c r="J950" s="41">
        <f t="shared" si="218"/>
        <v>0</v>
      </c>
      <c r="K950" s="41">
        <f t="shared" si="218"/>
        <v>0</v>
      </c>
      <c r="L950" s="41">
        <f t="shared" si="218"/>
        <v>0</v>
      </c>
      <c r="N950" s="150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Z950" s="150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L950" s="150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X950" s="150"/>
      <c r="AY950" s="151"/>
      <c r="AZ950" s="151"/>
      <c r="BA950" s="151"/>
      <c r="BB950" s="151"/>
      <c r="BC950" s="151"/>
      <c r="BD950" s="151"/>
      <c r="BE950" s="151"/>
      <c r="BF950" s="151"/>
      <c r="BG950" s="151"/>
      <c r="BH950" s="151"/>
    </row>
    <row r="951" spans="1:60" ht="12.75" hidden="1" customHeight="1" outlineLevel="2" x14ac:dyDescent="0.2">
      <c r="A951" s="7"/>
      <c r="B951" s="8"/>
      <c r="C951" s="35"/>
      <c r="D951" s="35"/>
      <c r="E951" s="35"/>
      <c r="F951" s="35"/>
      <c r="G951" s="35"/>
      <c r="H951" s="35"/>
      <c r="I951" s="35"/>
      <c r="J951" s="35"/>
      <c r="K951" s="35"/>
      <c r="L951" s="33"/>
      <c r="N951" s="135"/>
      <c r="O951" s="140"/>
      <c r="P951" s="140"/>
      <c r="Q951" s="140"/>
      <c r="R951" s="139"/>
      <c r="S951" s="139"/>
      <c r="T951" s="139"/>
      <c r="U951" s="139"/>
      <c r="V951" s="139"/>
      <c r="W951" s="139"/>
      <c r="X951" s="139"/>
      <c r="Z951" s="135"/>
      <c r="AA951" s="140"/>
      <c r="AB951" s="140"/>
      <c r="AC951" s="140"/>
      <c r="AD951" s="139"/>
      <c r="AE951" s="139"/>
      <c r="AF951" s="139"/>
      <c r="AG951" s="139"/>
      <c r="AH951" s="139"/>
      <c r="AI951" s="139"/>
      <c r="AJ951" s="139"/>
      <c r="AL951" s="135"/>
      <c r="AM951" s="140"/>
      <c r="AN951" s="140"/>
      <c r="AO951" s="140"/>
      <c r="AP951" s="139"/>
      <c r="AQ951" s="139"/>
      <c r="AR951" s="139"/>
      <c r="AS951" s="139"/>
      <c r="AT951" s="139"/>
      <c r="AU951" s="139"/>
      <c r="AV951" s="139"/>
      <c r="AX951" s="135"/>
      <c r="AY951" s="140"/>
      <c r="AZ951" s="140"/>
      <c r="BA951" s="140"/>
      <c r="BB951" s="139"/>
      <c r="BC951" s="139"/>
      <c r="BD951" s="139"/>
      <c r="BE951" s="139"/>
      <c r="BF951" s="139"/>
      <c r="BG951" s="139"/>
      <c r="BH951" s="139"/>
    </row>
    <row r="952" spans="1:60" ht="12.75" hidden="1" customHeight="1" outlineLevel="2" x14ac:dyDescent="0.2">
      <c r="A952" s="103" t="str">
        <f>A902</f>
        <v>BN: ______________________</v>
      </c>
      <c r="B952" s="104"/>
      <c r="C952" s="104"/>
      <c r="D952" s="105"/>
      <c r="E952" s="105"/>
      <c r="F952" s="105"/>
      <c r="G952" s="105"/>
      <c r="H952" s="105"/>
      <c r="I952" s="105"/>
      <c r="J952" s="105"/>
      <c r="K952" s="105"/>
      <c r="L952" s="106"/>
      <c r="N952" s="135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Z952" s="135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L952" s="135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X952" s="135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</row>
    <row r="953" spans="1:60" ht="12.75" hidden="1" customHeight="1" outlineLevel="2" x14ac:dyDescent="0.2">
      <c r="A953" s="7"/>
      <c r="B953" s="8"/>
      <c r="C953" s="36"/>
      <c r="D953" s="36"/>
      <c r="E953" s="36"/>
      <c r="F953" s="36"/>
      <c r="G953" s="36"/>
      <c r="H953" s="36"/>
      <c r="I953" s="36"/>
      <c r="J953" s="36"/>
      <c r="K953" s="36"/>
      <c r="L953" s="8"/>
      <c r="N953" s="135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Z953" s="135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L953" s="135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X953" s="135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</row>
    <row r="954" spans="1:60" ht="12.75" hidden="1" customHeight="1" outlineLevel="2" x14ac:dyDescent="0.2">
      <c r="A954" s="9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N954" s="135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Z954" s="135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L954" s="135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X954" s="135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</row>
    <row r="955" spans="1:60" ht="12.75" hidden="1" customHeight="1" outlineLevel="1" x14ac:dyDescent="0.2">
      <c r="A955" s="253" t="str">
        <f>A905</f>
        <v>Jahr</v>
      </c>
      <c r="B955" s="254"/>
      <c r="D955" s="21"/>
      <c r="E955" s="21"/>
      <c r="F955" s="21"/>
      <c r="G955" s="21"/>
      <c r="H955" s="21"/>
      <c r="I955" s="21"/>
      <c r="J955" s="8"/>
      <c r="K955" s="8"/>
      <c r="L955" s="10" t="str">
        <f>L905</f>
        <v xml:space="preserve"> Blatt</v>
      </c>
      <c r="N955" s="135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Z955" s="135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L955" s="135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X955" s="135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</row>
    <row r="956" spans="1:60" ht="12.75" hidden="1" customHeight="1" outlineLevel="1" collapsed="1" x14ac:dyDescent="0.2">
      <c r="A956" s="251">
        <f>'Anlage 4'!A956</f>
        <v>0</v>
      </c>
      <c r="B956" s="252"/>
      <c r="L956" s="31">
        <f>'Anlage 4'!T956</f>
        <v>20</v>
      </c>
      <c r="N956" s="135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Z956" s="135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L956" s="135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X956" s="135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</row>
    <row r="957" spans="1:60" ht="12.75" hidden="1" customHeight="1" outlineLevel="2" x14ac:dyDescent="0.2">
      <c r="A957" s="3"/>
      <c r="C957" s="8"/>
      <c r="D957" s="8"/>
      <c r="E957" s="8"/>
      <c r="F957" s="8"/>
      <c r="G957" s="8"/>
      <c r="H957" s="8"/>
      <c r="I957" s="8"/>
      <c r="J957" s="8"/>
      <c r="K957" s="8"/>
      <c r="L957" s="8"/>
      <c r="N957" s="135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Z957" s="135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L957" s="135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X957" s="135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</row>
    <row r="958" spans="1:60" ht="12.75" hidden="1" customHeight="1" outlineLevel="2" x14ac:dyDescent="0.2">
      <c r="A958" s="3"/>
      <c r="C958" s="8"/>
      <c r="D958" s="8"/>
      <c r="E958" s="8"/>
      <c r="F958" s="8"/>
      <c r="G958" s="8"/>
      <c r="H958" s="8"/>
      <c r="I958" s="8"/>
      <c r="J958" s="8"/>
      <c r="K958" s="8"/>
      <c r="L958" s="8"/>
      <c r="N958" s="135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Z958" s="135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L958" s="135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X958" s="135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</row>
    <row r="959" spans="1:60" ht="12.75" hidden="1" customHeight="1" outlineLevel="2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N959" s="135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Z959" s="135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L959" s="135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X959" s="135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</row>
    <row r="960" spans="1:60" ht="12.75" hidden="1" customHeight="1" outlineLevel="2" x14ac:dyDescent="0.2">
      <c r="A960" s="13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N960" s="135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Z960" s="135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L960" s="135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X960" s="135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</row>
    <row r="961" spans="1:60" ht="12.75" hidden="1" customHeight="1" outlineLevel="2" x14ac:dyDescent="0.2">
      <c r="A961" s="245" t="str">
        <f>A911</f>
        <v>FuE-Kategorie</v>
      </c>
      <c r="B961" s="49" t="str">
        <f>B911</f>
        <v>Personal</v>
      </c>
      <c r="C961" s="239" t="str">
        <f>C911</f>
        <v xml:space="preserve">Ausgabengruppe </v>
      </c>
      <c r="D961" s="239"/>
      <c r="E961" s="239"/>
      <c r="F961" s="239"/>
      <c r="G961" s="239"/>
      <c r="H961" s="239"/>
      <c r="I961" s="239"/>
      <c r="J961" s="239"/>
      <c r="K961" s="239"/>
      <c r="L961" s="239"/>
      <c r="N961" s="135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Z961" s="135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L961" s="135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X961" s="135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</row>
    <row r="962" spans="1:60" ht="12.75" hidden="1" customHeight="1" outlineLevel="2" x14ac:dyDescent="0.2">
      <c r="A962" s="246"/>
      <c r="B962" s="15" t="str">
        <f t="shared" ref="B962:L962" si="219">B912</f>
        <v/>
      </c>
      <c r="C962" s="15" t="str">
        <f t="shared" si="219"/>
        <v/>
      </c>
      <c r="D962" s="15" t="str">
        <f t="shared" si="219"/>
        <v/>
      </c>
      <c r="E962" s="15" t="str">
        <f t="shared" si="219"/>
        <v/>
      </c>
      <c r="F962" s="15" t="str">
        <f t="shared" si="219"/>
        <v/>
      </c>
      <c r="G962" s="15" t="str">
        <f t="shared" si="219"/>
        <v/>
      </c>
      <c r="H962" s="15" t="str">
        <f t="shared" si="219"/>
        <v/>
      </c>
      <c r="I962" s="15" t="str">
        <f t="shared" si="219"/>
        <v/>
      </c>
      <c r="J962" s="15" t="str">
        <f t="shared" si="219"/>
        <v/>
      </c>
      <c r="K962" s="15" t="str">
        <f t="shared" si="219"/>
        <v/>
      </c>
      <c r="L962" s="15" t="str">
        <f t="shared" si="219"/>
        <v/>
      </c>
      <c r="N962" s="135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Z962" s="135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L962" s="135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X962" s="135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</row>
    <row r="963" spans="1:60" ht="12.75" hidden="1" customHeight="1" outlineLevel="2" x14ac:dyDescent="0.2">
      <c r="A963" s="246"/>
      <c r="B963" s="26" t="str">
        <f t="shared" ref="B963:L963" si="220">B913</f>
        <v>Stunden</v>
      </c>
      <c r="C963" s="26" t="str">
        <f t="shared" si="220"/>
        <v/>
      </c>
      <c r="D963" s="26" t="str">
        <f t="shared" si="220"/>
        <v>Personal</v>
      </c>
      <c r="E963" s="26" t="str">
        <f t="shared" si="220"/>
        <v>Gemein-</v>
      </c>
      <c r="F963" s="26" t="str">
        <f t="shared" si="220"/>
        <v/>
      </c>
      <c r="G963" s="26" t="str">
        <f t="shared" si="220"/>
        <v/>
      </c>
      <c r="H963" s="26" t="str">
        <f t="shared" si="220"/>
        <v/>
      </c>
      <c r="I963" s="26" t="str">
        <f t="shared" si="220"/>
        <v/>
      </c>
      <c r="J963" s="26" t="str">
        <f t="shared" si="220"/>
        <v/>
      </c>
      <c r="K963" s="26" t="str">
        <f t="shared" si="220"/>
        <v/>
      </c>
      <c r="L963" s="26" t="str">
        <f t="shared" si="220"/>
        <v>externe</v>
      </c>
      <c r="N963" s="135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Z963" s="135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L963" s="135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X963" s="135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</row>
    <row r="964" spans="1:60" ht="12.75" hidden="1" customHeight="1" outlineLevel="2" x14ac:dyDescent="0.2">
      <c r="A964" s="246"/>
      <c r="B964" s="26" t="str">
        <f t="shared" ref="B964:L964" si="221">B914</f>
        <v>Gesamt</v>
      </c>
      <c r="C964" s="26" t="str">
        <f t="shared" si="221"/>
        <v/>
      </c>
      <c r="D964" s="26" t="str">
        <f t="shared" si="221"/>
        <v>Sp. 5x6</v>
      </c>
      <c r="E964" s="26" t="str">
        <f t="shared" si="221"/>
        <v>kosten</v>
      </c>
      <c r="F964" s="26" t="str">
        <f t="shared" si="221"/>
        <v/>
      </c>
      <c r="G964" s="26" t="str">
        <f t="shared" si="221"/>
        <v/>
      </c>
      <c r="H964" s="26" t="str">
        <f t="shared" si="221"/>
        <v/>
      </c>
      <c r="I964" s="26" t="str">
        <f t="shared" si="221"/>
        <v/>
      </c>
      <c r="J964" s="26" t="str">
        <f t="shared" si="221"/>
        <v/>
      </c>
      <c r="K964" s="26" t="str">
        <f t="shared" si="221"/>
        <v/>
      </c>
      <c r="L964" s="26" t="str">
        <f t="shared" si="221"/>
        <v>Studien-</v>
      </c>
      <c r="N964" s="135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Z964" s="135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L964" s="135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X964" s="135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</row>
    <row r="965" spans="1:60" ht="12.75" hidden="1" customHeight="1" outlineLevel="2" x14ac:dyDescent="0.2">
      <c r="A965" s="246"/>
      <c r="B965" s="26" t="str">
        <f t="shared" ref="B965:L965" si="222">B915</f>
        <v/>
      </c>
      <c r="C965" s="26" t="str">
        <f t="shared" si="222"/>
        <v/>
      </c>
      <c r="D965" s="26" t="str">
        <f t="shared" si="222"/>
        <v/>
      </c>
      <c r="E965" s="26" t="str">
        <f t="shared" si="222"/>
        <v/>
      </c>
      <c r="F965" s="26" t="str">
        <f t="shared" si="222"/>
        <v/>
      </c>
      <c r="G965" s="26" t="str">
        <f t="shared" si="222"/>
        <v/>
      </c>
      <c r="H965" s="26" t="str">
        <f t="shared" si="222"/>
        <v/>
      </c>
      <c r="I965" s="26" t="str">
        <f t="shared" si="222"/>
        <v/>
      </c>
      <c r="J965" s="26" t="str">
        <f t="shared" si="222"/>
        <v/>
      </c>
      <c r="K965" s="26" t="str">
        <f t="shared" si="222"/>
        <v/>
      </c>
      <c r="L965" s="26" t="str">
        <f t="shared" si="222"/>
        <v>kosten</v>
      </c>
      <c r="N965" s="135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Z965" s="135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L965" s="135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X965" s="135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</row>
    <row r="966" spans="1:60" ht="12.75" hidden="1" customHeight="1" outlineLevel="2" x14ac:dyDescent="0.2">
      <c r="A966" s="246"/>
      <c r="B966" s="26" t="str">
        <f t="shared" ref="B966:L966" si="223">B916</f>
        <v/>
      </c>
      <c r="C966" s="26" t="str">
        <f t="shared" si="223"/>
        <v/>
      </c>
      <c r="D966" s="26" t="str">
        <f t="shared" si="223"/>
        <v/>
      </c>
      <c r="E966" s="26" t="str">
        <f t="shared" si="223"/>
        <v/>
      </c>
      <c r="F966" s="26" t="str">
        <f t="shared" si="223"/>
        <v/>
      </c>
      <c r="G966" s="26" t="str">
        <f t="shared" si="223"/>
        <v/>
      </c>
      <c r="H966" s="26" t="str">
        <f t="shared" si="223"/>
        <v/>
      </c>
      <c r="I966" s="26" t="str">
        <f t="shared" si="223"/>
        <v/>
      </c>
      <c r="J966" s="26" t="str">
        <f t="shared" si="223"/>
        <v/>
      </c>
      <c r="K966" s="26" t="str">
        <f t="shared" si="223"/>
        <v/>
      </c>
      <c r="L966" s="26" t="str">
        <f t="shared" si="223"/>
        <v>(lt. Spalte 3)</v>
      </c>
      <c r="N966" s="135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Z966" s="135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L966" s="135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X966" s="135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</row>
    <row r="967" spans="1:60" ht="12.75" hidden="1" customHeight="1" outlineLevel="2" x14ac:dyDescent="0.2">
      <c r="A967" s="246"/>
      <c r="B967" s="26" t="str">
        <f t="shared" ref="B967:L967" si="224">B917</f>
        <v/>
      </c>
      <c r="C967" s="26" t="str">
        <f t="shared" si="224"/>
        <v/>
      </c>
      <c r="D967" s="26" t="str">
        <f t="shared" si="224"/>
        <v/>
      </c>
      <c r="E967" s="26" t="str">
        <f t="shared" si="224"/>
        <v/>
      </c>
      <c r="F967" s="26" t="str">
        <f t="shared" si="224"/>
        <v/>
      </c>
      <c r="G967" s="26" t="str">
        <f t="shared" si="224"/>
        <v/>
      </c>
      <c r="H967" s="26" t="str">
        <f t="shared" si="224"/>
        <v/>
      </c>
      <c r="I967" s="26" t="str">
        <f t="shared" si="224"/>
        <v/>
      </c>
      <c r="J967" s="26" t="str">
        <f t="shared" si="224"/>
        <v/>
      </c>
      <c r="K967" s="26" t="str">
        <f t="shared" si="224"/>
        <v/>
      </c>
      <c r="L967" s="26" t="str">
        <f t="shared" si="224"/>
        <v/>
      </c>
      <c r="N967" s="135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Z967" s="135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L967" s="135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X967" s="135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</row>
    <row r="968" spans="1:60" ht="12.75" hidden="1" customHeight="1" outlineLevel="2" x14ac:dyDescent="0.2">
      <c r="A968" s="247"/>
      <c r="B968" s="27" t="str">
        <f>B918</f>
        <v/>
      </c>
      <c r="C968" s="27" t="str">
        <f t="shared" ref="C968:L968" si="225">C918</f>
        <v>€</v>
      </c>
      <c r="D968" s="27" t="str">
        <f t="shared" si="225"/>
        <v>€</v>
      </c>
      <c r="E968" s="27" t="str">
        <f t="shared" si="225"/>
        <v>€</v>
      </c>
      <c r="F968" s="27" t="str">
        <f t="shared" si="225"/>
        <v>€</v>
      </c>
      <c r="G968" s="27" t="str">
        <f t="shared" si="225"/>
        <v>€</v>
      </c>
      <c r="H968" s="27" t="str">
        <f t="shared" si="225"/>
        <v>€</v>
      </c>
      <c r="I968" s="27" t="str">
        <f t="shared" si="225"/>
        <v>€</v>
      </c>
      <c r="J968" s="27" t="str">
        <f t="shared" si="225"/>
        <v>€</v>
      </c>
      <c r="K968" s="27" t="str">
        <f t="shared" si="225"/>
        <v>€</v>
      </c>
      <c r="L968" s="27" t="str">
        <f t="shared" si="225"/>
        <v>€</v>
      </c>
      <c r="N968" s="135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Z968" s="135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L968" s="135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X968" s="135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</row>
    <row r="969" spans="1:60" ht="12.75" hidden="1" customHeight="1" outlineLevel="2" collapsed="1" x14ac:dyDescent="0.2">
      <c r="A969" s="18" t="str">
        <f>A919</f>
        <v/>
      </c>
      <c r="B969" s="18">
        <f t="shared" ref="B969:L969" si="226">B919</f>
        <v>5</v>
      </c>
      <c r="C969" s="18" t="str">
        <f t="shared" si="226"/>
        <v/>
      </c>
      <c r="D969" s="18">
        <f t="shared" si="226"/>
        <v>7</v>
      </c>
      <c r="E969" s="18" t="str">
        <f t="shared" si="226"/>
        <v/>
      </c>
      <c r="F969" s="18" t="str">
        <f t="shared" si="226"/>
        <v/>
      </c>
      <c r="G969" s="18" t="str">
        <f t="shared" si="226"/>
        <v/>
      </c>
      <c r="H969" s="18" t="str">
        <f t="shared" si="226"/>
        <v/>
      </c>
      <c r="I969" s="18" t="str">
        <f t="shared" si="226"/>
        <v/>
      </c>
      <c r="J969" s="18" t="str">
        <f t="shared" si="226"/>
        <v/>
      </c>
      <c r="K969" s="18" t="str">
        <f t="shared" si="226"/>
        <v/>
      </c>
      <c r="L969" s="18">
        <f t="shared" si="226"/>
        <v>8</v>
      </c>
      <c r="N969" s="135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Z969" s="135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L969" s="135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X969" s="135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</row>
    <row r="970" spans="1:60" ht="12.75" hidden="1" customHeight="1" outlineLevel="3" x14ac:dyDescent="0.2">
      <c r="A970" s="78" t="str">
        <f>'Anlage 4'!D970</f>
        <v>O</v>
      </c>
      <c r="B970" s="38">
        <f>IF($A970=$D$5,'Anlage 4'!H970,0)</f>
        <v>0</v>
      </c>
      <c r="C970" s="38">
        <f>IF($A970=$D$5,'Anlage 4'!K970,0)</f>
        <v>0</v>
      </c>
      <c r="D970" s="38">
        <f>IF($A970=$D$5,'Anlage 4'!L970,0)</f>
        <v>0</v>
      </c>
      <c r="E970" s="38">
        <f>IF($A970=$D$5,'Anlage 4'!M970,0)</f>
        <v>0</v>
      </c>
      <c r="F970" s="38">
        <f>IF($A970=$D$5,'Anlage 4'!N970,0)</f>
        <v>0</v>
      </c>
      <c r="G970" s="38">
        <f>IF($A970=$D$5,'Anlage 4'!O970,0)</f>
        <v>0</v>
      </c>
      <c r="H970" s="38">
        <f>IF($A970=$D$5,'Anlage 4'!P970,0)</f>
        <v>0</v>
      </c>
      <c r="I970" s="38">
        <f>IF($A970=$D$5,'Anlage 4'!Q970,0)</f>
        <v>0</v>
      </c>
      <c r="J970" s="38">
        <f>IF($A970=$D$5,'Anlage 4'!R970,0)</f>
        <v>0</v>
      </c>
      <c r="K970" s="38">
        <f>IF($A970=$D$5,'Anlage 4'!S970,0)</f>
        <v>0</v>
      </c>
      <c r="L970" s="38">
        <f>IF($A970=$D$5,'Anlage 4'!T970,0)</f>
        <v>0</v>
      </c>
      <c r="N970" s="135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Z970" s="135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L970" s="135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X970" s="135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</row>
    <row r="971" spans="1:60" ht="12.75" hidden="1" customHeight="1" outlineLevel="3" x14ac:dyDescent="0.2">
      <c r="A971" s="79" t="str">
        <f>'Anlage 4'!D971</f>
        <v>O</v>
      </c>
      <c r="B971" s="38" t="str">
        <f>IF($A971=$D$5,IF('Anlage 4'!E971="Übertrag",'Anlage 4'!E971,'Anlage 4'!H971),0)</f>
        <v>Übertrag</v>
      </c>
      <c r="C971" s="38">
        <f>IF($A971=$D$5,IF($B971="Übertrag",0,'Anlage 4'!K971),0)</f>
        <v>0</v>
      </c>
      <c r="D971" s="38">
        <f>IF($A971=$D$5,IF($B971="Übertrag",0,'Anlage 4'!L971),0)</f>
        <v>0</v>
      </c>
      <c r="E971" s="38">
        <f>IF($A971=$D$5,IF($B971="Übertrag",0,'Anlage 4'!M971),0)</f>
        <v>0</v>
      </c>
      <c r="F971" s="38">
        <f>IF($A971=$D$5,IF($B971="Übertrag",0,'Anlage 4'!N971),0)</f>
        <v>0</v>
      </c>
      <c r="G971" s="38">
        <f>IF($A971=$D$5,IF($B971="Übertrag",0,'Anlage 4'!O971),0)</f>
        <v>0</v>
      </c>
      <c r="H971" s="38">
        <f>IF($A971=$D$5,IF($B971="Übertrag",0,'Anlage 4'!P971),0)</f>
        <v>0</v>
      </c>
      <c r="I971" s="38">
        <f>IF($A971=$D$5,IF($B971="Übertrag",0,'Anlage 4'!Q971),0)</f>
        <v>0</v>
      </c>
      <c r="J971" s="38">
        <f>IF($A971=$D$5,IF($B971="Übertrag",0,'Anlage 4'!R971),0)</f>
        <v>0</v>
      </c>
      <c r="K971" s="38">
        <f>IF($A971=$D$5,IF($B971="Übertrag",0,'Anlage 4'!S971),0)</f>
        <v>0</v>
      </c>
      <c r="L971" s="38">
        <f>IF($A971=$D$5,IF($B971="Übertrag",0,'Anlage 4'!T971),0)</f>
        <v>0</v>
      </c>
      <c r="N971" s="135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Z971" s="135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L971" s="135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X971" s="135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</row>
    <row r="972" spans="1:60" ht="12.75" hidden="1" customHeight="1" outlineLevel="3" x14ac:dyDescent="0.2">
      <c r="A972" s="79" t="str">
        <f>'Anlage 4'!D972</f>
        <v>O</v>
      </c>
      <c r="B972" s="38">
        <f>IF($A972=$D$5,'Anlage 4'!H972,0)</f>
        <v>0</v>
      </c>
      <c r="C972" s="38">
        <f>IF($A972=$D$5,'Anlage 4'!K972,0)</f>
        <v>0</v>
      </c>
      <c r="D972" s="38">
        <f>IF($A972=$D$5,'Anlage 4'!L972,0)</f>
        <v>0</v>
      </c>
      <c r="E972" s="38">
        <f>IF($A972=$D$5,'Anlage 4'!M972,0)</f>
        <v>0</v>
      </c>
      <c r="F972" s="38">
        <f>IF($A972=$D$5,'Anlage 4'!N972,0)</f>
        <v>0</v>
      </c>
      <c r="G972" s="38">
        <f>IF($A972=$D$5,'Anlage 4'!O972,0)</f>
        <v>0</v>
      </c>
      <c r="H972" s="38">
        <f>IF($A972=$D$5,'Anlage 4'!P972,0)</f>
        <v>0</v>
      </c>
      <c r="I972" s="38">
        <f>IF($A972=$D$5,'Anlage 4'!Q972,0)</f>
        <v>0</v>
      </c>
      <c r="J972" s="38">
        <f>IF($A972=$D$5,'Anlage 4'!R972,0)</f>
        <v>0</v>
      </c>
      <c r="K972" s="38">
        <f>IF($A972=$D$5,'Anlage 4'!S972,0)</f>
        <v>0</v>
      </c>
      <c r="L972" s="38">
        <f>IF($A972=$D$5,'Anlage 4'!T972,0)</f>
        <v>0</v>
      </c>
      <c r="N972" s="135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Z972" s="135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L972" s="135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X972" s="135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</row>
    <row r="973" spans="1:60" ht="12.75" hidden="1" customHeight="1" outlineLevel="3" x14ac:dyDescent="0.2">
      <c r="A973" s="79" t="str">
        <f>'Anlage 4'!D973</f>
        <v>O</v>
      </c>
      <c r="B973" s="38">
        <f>IF($A973=$D$5,'Anlage 4'!H973,0)</f>
        <v>0</v>
      </c>
      <c r="C973" s="38">
        <f>IF($A973=$D$5,'Anlage 4'!K973,0)</f>
        <v>0</v>
      </c>
      <c r="D973" s="38">
        <f>IF($A973=$D$5,'Anlage 4'!L973,0)</f>
        <v>0</v>
      </c>
      <c r="E973" s="38">
        <f>IF($A973=$D$5,'Anlage 4'!M973,0)</f>
        <v>0</v>
      </c>
      <c r="F973" s="38">
        <f>IF($A973=$D$5,'Anlage 4'!N973,0)</f>
        <v>0</v>
      </c>
      <c r="G973" s="38">
        <f>IF($A973=$D$5,'Anlage 4'!O973,0)</f>
        <v>0</v>
      </c>
      <c r="H973" s="38">
        <f>IF($A973=$D$5,'Anlage 4'!P973,0)</f>
        <v>0</v>
      </c>
      <c r="I973" s="38">
        <f>IF($A973=$D$5,'Anlage 4'!Q973,0)</f>
        <v>0</v>
      </c>
      <c r="J973" s="38">
        <f>IF($A973=$D$5,'Anlage 4'!R973,0)</f>
        <v>0</v>
      </c>
      <c r="K973" s="38">
        <f>IF($A973=$D$5,'Anlage 4'!S973,0)</f>
        <v>0</v>
      </c>
      <c r="L973" s="38">
        <f>IF($A973=$D$5,'Anlage 4'!T973,0)</f>
        <v>0</v>
      </c>
      <c r="N973" s="135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Z973" s="135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L973" s="135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X973" s="135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</row>
    <row r="974" spans="1:60" ht="12.75" hidden="1" customHeight="1" outlineLevel="3" x14ac:dyDescent="0.2">
      <c r="A974" s="79" t="str">
        <f>'Anlage 4'!D974</f>
        <v>O</v>
      </c>
      <c r="B974" s="38">
        <f>IF($A974=$D$5,'Anlage 4'!H974,0)</f>
        <v>0</v>
      </c>
      <c r="C974" s="38">
        <f>IF($A974=$D$5,'Anlage 4'!K974,0)</f>
        <v>0</v>
      </c>
      <c r="D974" s="38">
        <f>IF($A974=$D$5,'Anlage 4'!L974,0)</f>
        <v>0</v>
      </c>
      <c r="E974" s="38">
        <f>IF($A974=$D$5,'Anlage 4'!M974,0)</f>
        <v>0</v>
      </c>
      <c r="F974" s="38">
        <f>IF($A974=$D$5,'Anlage 4'!N974,0)</f>
        <v>0</v>
      </c>
      <c r="G974" s="38">
        <f>IF($A974=$D$5,'Anlage 4'!O974,0)</f>
        <v>0</v>
      </c>
      <c r="H974" s="38">
        <f>IF($A974=$D$5,'Anlage 4'!P974,0)</f>
        <v>0</v>
      </c>
      <c r="I974" s="38">
        <f>IF($A974=$D$5,'Anlage 4'!Q974,0)</f>
        <v>0</v>
      </c>
      <c r="J974" s="38">
        <f>IF($A974=$D$5,'Anlage 4'!R974,0)</f>
        <v>0</v>
      </c>
      <c r="K974" s="38">
        <f>IF($A974=$D$5,'Anlage 4'!S974,0)</f>
        <v>0</v>
      </c>
      <c r="L974" s="38">
        <f>IF($A974=$D$5,'Anlage 4'!T974,0)</f>
        <v>0</v>
      </c>
      <c r="N974" s="135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Z974" s="135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L974" s="135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X974" s="135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</row>
    <row r="975" spans="1:60" ht="12.75" hidden="1" customHeight="1" outlineLevel="3" x14ac:dyDescent="0.2">
      <c r="A975" s="79" t="str">
        <f>'Anlage 4'!D975</f>
        <v>O</v>
      </c>
      <c r="B975" s="38">
        <f>IF($A975=$D$5,'Anlage 4'!H975,0)</f>
        <v>0</v>
      </c>
      <c r="C975" s="38">
        <f>IF($A975=$D$5,'Anlage 4'!K975,0)</f>
        <v>0</v>
      </c>
      <c r="D975" s="38">
        <f>IF($A975=$D$5,'Anlage 4'!L975,0)</f>
        <v>0</v>
      </c>
      <c r="E975" s="38">
        <f>IF($A975=$D$5,'Anlage 4'!M975,0)</f>
        <v>0</v>
      </c>
      <c r="F975" s="38">
        <f>IF($A975=$D$5,'Anlage 4'!N975,0)</f>
        <v>0</v>
      </c>
      <c r="G975" s="38">
        <f>IF($A975=$D$5,'Anlage 4'!O975,0)</f>
        <v>0</v>
      </c>
      <c r="H975" s="38">
        <f>IF($A975=$D$5,'Anlage 4'!P975,0)</f>
        <v>0</v>
      </c>
      <c r="I975" s="38">
        <f>IF($A975=$D$5,'Anlage 4'!Q975,0)</f>
        <v>0</v>
      </c>
      <c r="J975" s="38">
        <f>IF($A975=$D$5,'Anlage 4'!R975,0)</f>
        <v>0</v>
      </c>
      <c r="K975" s="38">
        <f>IF($A975=$D$5,'Anlage 4'!S975,0)</f>
        <v>0</v>
      </c>
      <c r="L975" s="38">
        <f>IF($A975=$D$5,'Anlage 4'!T975,0)</f>
        <v>0</v>
      </c>
      <c r="N975" s="135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Z975" s="135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L975" s="135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X975" s="135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</row>
    <row r="976" spans="1:60" ht="12.75" hidden="1" customHeight="1" outlineLevel="3" x14ac:dyDescent="0.2">
      <c r="A976" s="79" t="str">
        <f>'Anlage 4'!D976</f>
        <v>O</v>
      </c>
      <c r="B976" s="38">
        <f>IF($A976=$D$5,'Anlage 4'!H976,0)</f>
        <v>0</v>
      </c>
      <c r="C976" s="38">
        <f>IF($A976=$D$5,'Anlage 4'!K976,0)</f>
        <v>0</v>
      </c>
      <c r="D976" s="38">
        <f>IF($A976=$D$5,'Anlage 4'!L976,0)</f>
        <v>0</v>
      </c>
      <c r="E976" s="38">
        <f>IF($A976=$D$5,'Anlage 4'!M976,0)</f>
        <v>0</v>
      </c>
      <c r="F976" s="38">
        <f>IF($A976=$D$5,'Anlage 4'!N976,0)</f>
        <v>0</v>
      </c>
      <c r="G976" s="38">
        <f>IF($A976=$D$5,'Anlage 4'!O976,0)</f>
        <v>0</v>
      </c>
      <c r="H976" s="38">
        <f>IF($A976=$D$5,'Anlage 4'!P976,0)</f>
        <v>0</v>
      </c>
      <c r="I976" s="38">
        <f>IF($A976=$D$5,'Anlage 4'!Q976,0)</f>
        <v>0</v>
      </c>
      <c r="J976" s="38">
        <f>IF($A976=$D$5,'Anlage 4'!R976,0)</f>
        <v>0</v>
      </c>
      <c r="K976" s="38">
        <f>IF($A976=$D$5,'Anlage 4'!S976,0)</f>
        <v>0</v>
      </c>
      <c r="L976" s="38">
        <f>IF($A976=$D$5,'Anlage 4'!T976,0)</f>
        <v>0</v>
      </c>
      <c r="N976" s="135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Z976" s="135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L976" s="135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X976" s="135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</row>
    <row r="977" spans="1:60" ht="12.75" hidden="1" customHeight="1" outlineLevel="3" x14ac:dyDescent="0.2">
      <c r="A977" s="79" t="str">
        <f>'Anlage 4'!D977</f>
        <v>O</v>
      </c>
      <c r="B977" s="38">
        <f>IF($A977=$D$5,'Anlage 4'!H977,0)</f>
        <v>0</v>
      </c>
      <c r="C977" s="38">
        <f>IF($A977=$D$5,'Anlage 4'!K977,0)</f>
        <v>0</v>
      </c>
      <c r="D977" s="38">
        <f>IF($A977=$D$5,'Anlage 4'!L977,0)</f>
        <v>0</v>
      </c>
      <c r="E977" s="38">
        <f>IF($A977=$D$5,'Anlage 4'!M977,0)</f>
        <v>0</v>
      </c>
      <c r="F977" s="38">
        <f>IF($A977=$D$5,'Anlage 4'!N977,0)</f>
        <v>0</v>
      </c>
      <c r="G977" s="38">
        <f>IF($A977=$D$5,'Anlage 4'!O977,0)</f>
        <v>0</v>
      </c>
      <c r="H977" s="38">
        <f>IF($A977=$D$5,'Anlage 4'!P977,0)</f>
        <v>0</v>
      </c>
      <c r="I977" s="38">
        <f>IF($A977=$D$5,'Anlage 4'!Q977,0)</f>
        <v>0</v>
      </c>
      <c r="J977" s="38">
        <f>IF($A977=$D$5,'Anlage 4'!R977,0)</f>
        <v>0</v>
      </c>
      <c r="K977" s="38">
        <f>IF($A977=$D$5,'Anlage 4'!S977,0)</f>
        <v>0</v>
      </c>
      <c r="L977" s="38">
        <f>IF($A977=$D$5,'Anlage 4'!T977,0)</f>
        <v>0</v>
      </c>
      <c r="N977" s="135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Z977" s="135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L977" s="135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X977" s="135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</row>
    <row r="978" spans="1:60" ht="12.75" hidden="1" customHeight="1" outlineLevel="3" x14ac:dyDescent="0.2">
      <c r="A978" s="79" t="str">
        <f>'Anlage 4'!D978</f>
        <v>O</v>
      </c>
      <c r="B978" s="38">
        <f>IF($A978=$D$5,'Anlage 4'!H978,0)</f>
        <v>0</v>
      </c>
      <c r="C978" s="38">
        <f>IF($A978=$D$5,'Anlage 4'!K978,0)</f>
        <v>0</v>
      </c>
      <c r="D978" s="38">
        <f>IF($A978=$D$5,'Anlage 4'!L978,0)</f>
        <v>0</v>
      </c>
      <c r="E978" s="38">
        <f>IF($A978=$D$5,'Anlage 4'!M978,0)</f>
        <v>0</v>
      </c>
      <c r="F978" s="38">
        <f>IF($A978=$D$5,'Anlage 4'!N978,0)</f>
        <v>0</v>
      </c>
      <c r="G978" s="38">
        <f>IF($A978=$D$5,'Anlage 4'!O978,0)</f>
        <v>0</v>
      </c>
      <c r="H978" s="38">
        <f>IF($A978=$D$5,'Anlage 4'!P978,0)</f>
        <v>0</v>
      </c>
      <c r="I978" s="38">
        <f>IF($A978=$D$5,'Anlage 4'!Q978,0)</f>
        <v>0</v>
      </c>
      <c r="J978" s="38">
        <f>IF($A978=$D$5,'Anlage 4'!R978,0)</f>
        <v>0</v>
      </c>
      <c r="K978" s="38">
        <f>IF($A978=$D$5,'Anlage 4'!S978,0)</f>
        <v>0</v>
      </c>
      <c r="L978" s="38">
        <f>IF($A978=$D$5,'Anlage 4'!T978,0)</f>
        <v>0</v>
      </c>
      <c r="N978" s="135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Z978" s="135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L978" s="135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X978" s="135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</row>
    <row r="979" spans="1:60" ht="12.75" hidden="1" customHeight="1" outlineLevel="3" x14ac:dyDescent="0.2">
      <c r="A979" s="79" t="str">
        <f>'Anlage 4'!D979</f>
        <v>O</v>
      </c>
      <c r="B979" s="38">
        <f>IF($A979=$D$5,'Anlage 4'!H979,0)</f>
        <v>0</v>
      </c>
      <c r="C979" s="38">
        <f>IF($A979=$D$5,'Anlage 4'!K979,0)</f>
        <v>0</v>
      </c>
      <c r="D979" s="38">
        <f>IF($A979=$D$5,'Anlage 4'!L979,0)</f>
        <v>0</v>
      </c>
      <c r="E979" s="38">
        <f>IF($A979=$D$5,'Anlage 4'!M979,0)</f>
        <v>0</v>
      </c>
      <c r="F979" s="38">
        <f>IF($A979=$D$5,'Anlage 4'!N979,0)</f>
        <v>0</v>
      </c>
      <c r="G979" s="38">
        <f>IF($A979=$D$5,'Anlage 4'!O979,0)</f>
        <v>0</v>
      </c>
      <c r="H979" s="38">
        <f>IF($A979=$D$5,'Anlage 4'!P979,0)</f>
        <v>0</v>
      </c>
      <c r="I979" s="38">
        <f>IF($A979=$D$5,'Anlage 4'!Q979,0)</f>
        <v>0</v>
      </c>
      <c r="J979" s="38">
        <f>IF($A979=$D$5,'Anlage 4'!R979,0)</f>
        <v>0</v>
      </c>
      <c r="K979" s="38">
        <f>IF($A979=$D$5,'Anlage 4'!S979,0)</f>
        <v>0</v>
      </c>
      <c r="L979" s="38">
        <f>IF($A979=$D$5,'Anlage 4'!T979,0)</f>
        <v>0</v>
      </c>
      <c r="N979" s="135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Z979" s="135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L979" s="135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X979" s="135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</row>
    <row r="980" spans="1:60" ht="12.75" hidden="1" customHeight="1" outlineLevel="3" x14ac:dyDescent="0.2">
      <c r="A980" s="79" t="str">
        <f>'Anlage 4'!D980</f>
        <v>O</v>
      </c>
      <c r="B980" s="38">
        <f>IF($A980=$D$5,'Anlage 4'!H980,0)</f>
        <v>0</v>
      </c>
      <c r="C980" s="38">
        <f>IF($A980=$D$5,'Anlage 4'!K980,0)</f>
        <v>0</v>
      </c>
      <c r="D980" s="38">
        <f>IF($A980=$D$5,'Anlage 4'!L980,0)</f>
        <v>0</v>
      </c>
      <c r="E980" s="38">
        <f>IF($A980=$D$5,'Anlage 4'!M980,0)</f>
        <v>0</v>
      </c>
      <c r="F980" s="38">
        <f>IF($A980=$D$5,'Anlage 4'!N980,0)</f>
        <v>0</v>
      </c>
      <c r="G980" s="38">
        <f>IF($A980=$D$5,'Anlage 4'!O980,0)</f>
        <v>0</v>
      </c>
      <c r="H980" s="38">
        <f>IF($A980=$D$5,'Anlage 4'!P980,0)</f>
        <v>0</v>
      </c>
      <c r="I980" s="38">
        <f>IF($A980=$D$5,'Anlage 4'!Q980,0)</f>
        <v>0</v>
      </c>
      <c r="J980" s="38">
        <f>IF($A980=$D$5,'Anlage 4'!R980,0)</f>
        <v>0</v>
      </c>
      <c r="K980" s="38">
        <f>IF($A980=$D$5,'Anlage 4'!S980,0)</f>
        <v>0</v>
      </c>
      <c r="L980" s="38">
        <f>IF($A980=$D$5,'Anlage 4'!T980,0)</f>
        <v>0</v>
      </c>
      <c r="N980" s="135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Z980" s="135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L980" s="135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X980" s="135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</row>
    <row r="981" spans="1:60" ht="12.75" hidden="1" customHeight="1" outlineLevel="3" x14ac:dyDescent="0.2">
      <c r="A981" s="79" t="str">
        <f>'Anlage 4'!D981</f>
        <v>O</v>
      </c>
      <c r="B981" s="38">
        <f>IF($A981=$D$5,'Anlage 4'!H981,0)</f>
        <v>0</v>
      </c>
      <c r="C981" s="38">
        <f>IF($A981=$D$5,'Anlage 4'!K981,0)</f>
        <v>0</v>
      </c>
      <c r="D981" s="38">
        <f>IF($A981=$D$5,'Anlage 4'!L981,0)</f>
        <v>0</v>
      </c>
      <c r="E981" s="38">
        <f>IF($A981=$D$5,'Anlage 4'!M981,0)</f>
        <v>0</v>
      </c>
      <c r="F981" s="38">
        <f>IF($A981=$D$5,'Anlage 4'!N981,0)</f>
        <v>0</v>
      </c>
      <c r="G981" s="38">
        <f>IF($A981=$D$5,'Anlage 4'!O981,0)</f>
        <v>0</v>
      </c>
      <c r="H981" s="38">
        <f>IF($A981=$D$5,'Anlage 4'!P981,0)</f>
        <v>0</v>
      </c>
      <c r="I981" s="38">
        <f>IF($A981=$D$5,'Anlage 4'!Q981,0)</f>
        <v>0</v>
      </c>
      <c r="J981" s="38">
        <f>IF($A981=$D$5,'Anlage 4'!R981,0)</f>
        <v>0</v>
      </c>
      <c r="K981" s="38">
        <f>IF($A981=$D$5,'Anlage 4'!S981,0)</f>
        <v>0</v>
      </c>
      <c r="L981" s="38">
        <f>IF($A981=$D$5,'Anlage 4'!T981,0)</f>
        <v>0</v>
      </c>
      <c r="N981" s="135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Z981" s="135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L981" s="135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X981" s="135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</row>
    <row r="982" spans="1:60" ht="12.75" hidden="1" customHeight="1" outlineLevel="3" x14ac:dyDescent="0.2">
      <c r="A982" s="79" t="str">
        <f>'Anlage 4'!D982</f>
        <v>O</v>
      </c>
      <c r="B982" s="38">
        <f>IF($A982=$D$5,'Anlage 4'!H982,0)</f>
        <v>0</v>
      </c>
      <c r="C982" s="38">
        <f>IF($A982=$D$5,'Anlage 4'!K982,0)</f>
        <v>0</v>
      </c>
      <c r="D982" s="38">
        <f>IF($A982=$D$5,'Anlage 4'!L982,0)</f>
        <v>0</v>
      </c>
      <c r="E982" s="38">
        <f>IF($A982=$D$5,'Anlage 4'!M982,0)</f>
        <v>0</v>
      </c>
      <c r="F982" s="38">
        <f>IF($A982=$D$5,'Anlage 4'!N982,0)</f>
        <v>0</v>
      </c>
      <c r="G982" s="38">
        <f>IF($A982=$D$5,'Anlage 4'!O982,0)</f>
        <v>0</v>
      </c>
      <c r="H982" s="38">
        <f>IF($A982=$D$5,'Anlage 4'!P982,0)</f>
        <v>0</v>
      </c>
      <c r="I982" s="38">
        <f>IF($A982=$D$5,'Anlage 4'!Q982,0)</f>
        <v>0</v>
      </c>
      <c r="J982" s="38">
        <f>IF($A982=$D$5,'Anlage 4'!R982,0)</f>
        <v>0</v>
      </c>
      <c r="K982" s="38">
        <f>IF($A982=$D$5,'Anlage 4'!S982,0)</f>
        <v>0</v>
      </c>
      <c r="L982" s="38">
        <f>IF($A982=$D$5,'Anlage 4'!T982,0)</f>
        <v>0</v>
      </c>
      <c r="N982" s="135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Z982" s="135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L982" s="135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X982" s="135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</row>
    <row r="983" spans="1:60" ht="12.75" hidden="1" customHeight="1" outlineLevel="3" x14ac:dyDescent="0.2">
      <c r="A983" s="79" t="str">
        <f>'Anlage 4'!D983</f>
        <v>O</v>
      </c>
      <c r="B983" s="38">
        <f>IF($A983=$D$5,'Anlage 4'!H983,0)</f>
        <v>0</v>
      </c>
      <c r="C983" s="38">
        <f>IF($A983=$D$5,'Anlage 4'!K983,0)</f>
        <v>0</v>
      </c>
      <c r="D983" s="38">
        <f>IF($A983=$D$5,'Anlage 4'!L983,0)</f>
        <v>0</v>
      </c>
      <c r="E983" s="38">
        <f>IF($A983=$D$5,'Anlage 4'!M983,0)</f>
        <v>0</v>
      </c>
      <c r="F983" s="38">
        <f>IF($A983=$D$5,'Anlage 4'!N983,0)</f>
        <v>0</v>
      </c>
      <c r="G983" s="38">
        <f>IF($A983=$D$5,'Anlage 4'!O983,0)</f>
        <v>0</v>
      </c>
      <c r="H983" s="38">
        <f>IF($A983=$D$5,'Anlage 4'!P983,0)</f>
        <v>0</v>
      </c>
      <c r="I983" s="38">
        <f>IF($A983=$D$5,'Anlage 4'!Q983,0)</f>
        <v>0</v>
      </c>
      <c r="J983" s="38">
        <f>IF($A983=$D$5,'Anlage 4'!R983,0)</f>
        <v>0</v>
      </c>
      <c r="K983" s="38">
        <f>IF($A983=$D$5,'Anlage 4'!S983,0)</f>
        <v>0</v>
      </c>
      <c r="L983" s="38">
        <f>IF($A983=$D$5,'Anlage 4'!T983,0)</f>
        <v>0</v>
      </c>
      <c r="N983" s="135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Z983" s="135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L983" s="135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X983" s="135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</row>
    <row r="984" spans="1:60" ht="12.75" hidden="1" customHeight="1" outlineLevel="3" x14ac:dyDescent="0.2">
      <c r="A984" s="79" t="str">
        <f>'Anlage 4'!D984</f>
        <v>O</v>
      </c>
      <c r="B984" s="38">
        <f>IF($A984=$D$5,'Anlage 4'!H984,0)</f>
        <v>0</v>
      </c>
      <c r="C984" s="38">
        <f>IF($A984=$D$5,'Anlage 4'!K984,0)</f>
        <v>0</v>
      </c>
      <c r="D984" s="38">
        <f>IF($A984=$D$5,'Anlage 4'!L984,0)</f>
        <v>0</v>
      </c>
      <c r="E984" s="38">
        <f>IF($A984=$D$5,'Anlage 4'!M984,0)</f>
        <v>0</v>
      </c>
      <c r="F984" s="38">
        <f>IF($A984=$D$5,'Anlage 4'!N984,0)</f>
        <v>0</v>
      </c>
      <c r="G984" s="38">
        <f>IF($A984=$D$5,'Anlage 4'!O984,0)</f>
        <v>0</v>
      </c>
      <c r="H984" s="38">
        <f>IF($A984=$D$5,'Anlage 4'!P984,0)</f>
        <v>0</v>
      </c>
      <c r="I984" s="38">
        <f>IF($A984=$D$5,'Anlage 4'!Q984,0)</f>
        <v>0</v>
      </c>
      <c r="J984" s="38">
        <f>IF($A984=$D$5,'Anlage 4'!R984,0)</f>
        <v>0</v>
      </c>
      <c r="K984" s="38">
        <f>IF($A984=$D$5,'Anlage 4'!S984,0)</f>
        <v>0</v>
      </c>
      <c r="L984" s="38">
        <f>IF($A984=$D$5,'Anlage 4'!T984,0)</f>
        <v>0</v>
      </c>
      <c r="N984" s="135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Z984" s="135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L984" s="135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X984" s="135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</row>
    <row r="985" spans="1:60" ht="12.75" hidden="1" customHeight="1" outlineLevel="3" x14ac:dyDescent="0.2">
      <c r="A985" s="79" t="str">
        <f>'Anlage 4'!D985</f>
        <v>O</v>
      </c>
      <c r="B985" s="38">
        <f>IF($A985=$D$5,'Anlage 4'!H985,0)</f>
        <v>0</v>
      </c>
      <c r="C985" s="38">
        <f>IF($A985=$D$5,'Anlage 4'!K985,0)</f>
        <v>0</v>
      </c>
      <c r="D985" s="38">
        <f>IF($A985=$D$5,'Anlage 4'!L985,0)</f>
        <v>0</v>
      </c>
      <c r="E985" s="38">
        <f>IF($A985=$D$5,'Anlage 4'!M985,0)</f>
        <v>0</v>
      </c>
      <c r="F985" s="38">
        <f>IF($A985=$D$5,'Anlage 4'!N985,0)</f>
        <v>0</v>
      </c>
      <c r="G985" s="38">
        <f>IF($A985=$D$5,'Anlage 4'!O985,0)</f>
        <v>0</v>
      </c>
      <c r="H985" s="38">
        <f>IF($A985=$D$5,'Anlage 4'!P985,0)</f>
        <v>0</v>
      </c>
      <c r="I985" s="38">
        <f>IF($A985=$D$5,'Anlage 4'!Q985,0)</f>
        <v>0</v>
      </c>
      <c r="J985" s="38">
        <f>IF($A985=$D$5,'Anlage 4'!R985,0)</f>
        <v>0</v>
      </c>
      <c r="K985" s="38">
        <f>IF($A985=$D$5,'Anlage 4'!S985,0)</f>
        <v>0</v>
      </c>
      <c r="L985" s="38">
        <f>IF($A985=$D$5,'Anlage 4'!T985,0)</f>
        <v>0</v>
      </c>
      <c r="N985" s="135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Z985" s="135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L985" s="135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X985" s="135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</row>
    <row r="986" spans="1:60" ht="12.75" hidden="1" customHeight="1" outlineLevel="3" x14ac:dyDescent="0.2">
      <c r="A986" s="79" t="str">
        <f>'Anlage 4'!D986</f>
        <v>O</v>
      </c>
      <c r="B986" s="38">
        <f>IF($A986=$D$5,'Anlage 4'!H986,0)</f>
        <v>0</v>
      </c>
      <c r="C986" s="38">
        <f>IF($A986=$D$5,'Anlage 4'!K986,0)</f>
        <v>0</v>
      </c>
      <c r="D986" s="38">
        <f>IF($A986=$D$5,'Anlage 4'!L986,0)</f>
        <v>0</v>
      </c>
      <c r="E986" s="38">
        <f>IF($A986=$D$5,'Anlage 4'!M986,0)</f>
        <v>0</v>
      </c>
      <c r="F986" s="38">
        <f>IF($A986=$D$5,'Anlage 4'!N986,0)</f>
        <v>0</v>
      </c>
      <c r="G986" s="38">
        <f>IF($A986=$D$5,'Anlage 4'!O986,0)</f>
        <v>0</v>
      </c>
      <c r="H986" s="38">
        <f>IF($A986=$D$5,'Anlage 4'!P986,0)</f>
        <v>0</v>
      </c>
      <c r="I986" s="38">
        <f>IF($A986=$D$5,'Anlage 4'!Q986,0)</f>
        <v>0</v>
      </c>
      <c r="J986" s="38">
        <f>IF($A986=$D$5,'Anlage 4'!R986,0)</f>
        <v>0</v>
      </c>
      <c r="K986" s="38">
        <f>IF($A986=$D$5,'Anlage 4'!S986,0)</f>
        <v>0</v>
      </c>
      <c r="L986" s="38">
        <f>IF($A986=$D$5,'Anlage 4'!T986,0)</f>
        <v>0</v>
      </c>
      <c r="N986" s="135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Z986" s="135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L986" s="135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X986" s="135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</row>
    <row r="987" spans="1:60" ht="12.75" hidden="1" customHeight="1" outlineLevel="3" x14ac:dyDescent="0.2">
      <c r="A987" s="79" t="str">
        <f>'Anlage 4'!D987</f>
        <v>O</v>
      </c>
      <c r="B987" s="38">
        <f>IF($A987=$D$5,'Anlage 4'!H987,0)</f>
        <v>0</v>
      </c>
      <c r="C987" s="38">
        <f>IF($A987=$D$5,'Anlage 4'!K987,0)</f>
        <v>0</v>
      </c>
      <c r="D987" s="38">
        <f>IF($A987=$D$5,'Anlage 4'!L987,0)</f>
        <v>0</v>
      </c>
      <c r="E987" s="38">
        <f>IF($A987=$D$5,'Anlage 4'!M987,0)</f>
        <v>0</v>
      </c>
      <c r="F987" s="38">
        <f>IF($A987=$D$5,'Anlage 4'!N987,0)</f>
        <v>0</v>
      </c>
      <c r="G987" s="38">
        <f>IF($A987=$D$5,'Anlage 4'!O987,0)</f>
        <v>0</v>
      </c>
      <c r="H987" s="38">
        <f>IF($A987=$D$5,'Anlage 4'!P987,0)</f>
        <v>0</v>
      </c>
      <c r="I987" s="38">
        <f>IF($A987=$D$5,'Anlage 4'!Q987,0)</f>
        <v>0</v>
      </c>
      <c r="J987" s="38">
        <f>IF($A987=$D$5,'Anlage 4'!R987,0)</f>
        <v>0</v>
      </c>
      <c r="K987" s="38">
        <f>IF($A987=$D$5,'Anlage 4'!S987,0)</f>
        <v>0</v>
      </c>
      <c r="L987" s="38">
        <f>IF($A987=$D$5,'Anlage 4'!T987,0)</f>
        <v>0</v>
      </c>
      <c r="N987" s="135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Z987" s="135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L987" s="135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X987" s="135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</row>
    <row r="988" spans="1:60" ht="12.75" hidden="1" customHeight="1" outlineLevel="3" x14ac:dyDescent="0.2">
      <c r="A988" s="79" t="str">
        <f>'Anlage 4'!D988</f>
        <v>O</v>
      </c>
      <c r="B988" s="38">
        <f>IF($A988=$D$5,'Anlage 4'!H988,0)</f>
        <v>0</v>
      </c>
      <c r="C988" s="38">
        <f>IF($A988=$D$5,'Anlage 4'!K988,0)</f>
        <v>0</v>
      </c>
      <c r="D988" s="38">
        <f>IF($A988=$D$5,'Anlage 4'!L988,0)</f>
        <v>0</v>
      </c>
      <c r="E988" s="38">
        <f>IF($A988=$D$5,'Anlage 4'!M988,0)</f>
        <v>0</v>
      </c>
      <c r="F988" s="38">
        <f>IF($A988=$D$5,'Anlage 4'!N988,0)</f>
        <v>0</v>
      </c>
      <c r="G988" s="38">
        <f>IF($A988=$D$5,'Anlage 4'!O988,0)</f>
        <v>0</v>
      </c>
      <c r="H988" s="38">
        <f>IF($A988=$D$5,'Anlage 4'!P988,0)</f>
        <v>0</v>
      </c>
      <c r="I988" s="38">
        <f>IF($A988=$D$5,'Anlage 4'!Q988,0)</f>
        <v>0</v>
      </c>
      <c r="J988" s="38">
        <f>IF($A988=$D$5,'Anlage 4'!R988,0)</f>
        <v>0</v>
      </c>
      <c r="K988" s="38">
        <f>IF($A988=$D$5,'Anlage 4'!S988,0)</f>
        <v>0</v>
      </c>
      <c r="L988" s="38">
        <f>IF($A988=$D$5,'Anlage 4'!T988,0)</f>
        <v>0</v>
      </c>
      <c r="N988" s="135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Z988" s="135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L988" s="135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X988" s="135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</row>
    <row r="989" spans="1:60" ht="12.75" hidden="1" customHeight="1" outlineLevel="3" x14ac:dyDescent="0.2">
      <c r="A989" s="79" t="str">
        <f>'Anlage 4'!D989</f>
        <v>O</v>
      </c>
      <c r="B989" s="38">
        <f>IF($A989=$D$5,'Anlage 4'!H989,0)</f>
        <v>0</v>
      </c>
      <c r="C989" s="38">
        <f>IF($A989=$D$5,'Anlage 4'!K989,0)</f>
        <v>0</v>
      </c>
      <c r="D989" s="38">
        <f>IF($A989=$D$5,'Anlage 4'!L989,0)</f>
        <v>0</v>
      </c>
      <c r="E989" s="38">
        <f>IF($A989=$D$5,'Anlage 4'!M989,0)</f>
        <v>0</v>
      </c>
      <c r="F989" s="38">
        <f>IF($A989=$D$5,'Anlage 4'!N989,0)</f>
        <v>0</v>
      </c>
      <c r="G989" s="38">
        <f>IF($A989=$D$5,'Anlage 4'!O989,0)</f>
        <v>0</v>
      </c>
      <c r="H989" s="38">
        <f>IF($A989=$D$5,'Anlage 4'!P989,0)</f>
        <v>0</v>
      </c>
      <c r="I989" s="38">
        <f>IF($A989=$D$5,'Anlage 4'!Q989,0)</f>
        <v>0</v>
      </c>
      <c r="J989" s="38">
        <f>IF($A989=$D$5,'Anlage 4'!R989,0)</f>
        <v>0</v>
      </c>
      <c r="K989" s="38">
        <f>IF($A989=$D$5,'Anlage 4'!S989,0)</f>
        <v>0</v>
      </c>
      <c r="L989" s="38">
        <f>IF($A989=$D$5,'Anlage 4'!T989,0)</f>
        <v>0</v>
      </c>
      <c r="N989" s="135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Z989" s="135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L989" s="135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X989" s="135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</row>
    <row r="990" spans="1:60" ht="12.75" hidden="1" customHeight="1" outlineLevel="3" x14ac:dyDescent="0.2">
      <c r="A990" s="79" t="str">
        <f>'Anlage 4'!D990</f>
        <v>O</v>
      </c>
      <c r="B990" s="38">
        <f>IF($A990=$D$5,'Anlage 4'!H990,0)</f>
        <v>0</v>
      </c>
      <c r="C990" s="38">
        <f>IF($A990=$D$5,'Anlage 4'!K990,0)</f>
        <v>0</v>
      </c>
      <c r="D990" s="38">
        <f>IF($A990=$D$5,'Anlage 4'!L990,0)</f>
        <v>0</v>
      </c>
      <c r="E990" s="38">
        <f>IF($A990=$D$5,'Anlage 4'!M990,0)</f>
        <v>0</v>
      </c>
      <c r="F990" s="38">
        <f>IF($A990=$D$5,'Anlage 4'!N990,0)</f>
        <v>0</v>
      </c>
      <c r="G990" s="38">
        <f>IF($A990=$D$5,'Anlage 4'!O990,0)</f>
        <v>0</v>
      </c>
      <c r="H990" s="38">
        <f>IF($A990=$D$5,'Anlage 4'!P990,0)</f>
        <v>0</v>
      </c>
      <c r="I990" s="38">
        <f>IF($A990=$D$5,'Anlage 4'!Q990,0)</f>
        <v>0</v>
      </c>
      <c r="J990" s="38">
        <f>IF($A990=$D$5,'Anlage 4'!R990,0)</f>
        <v>0</v>
      </c>
      <c r="K990" s="38">
        <f>IF($A990=$D$5,'Anlage 4'!S990,0)</f>
        <v>0</v>
      </c>
      <c r="L990" s="38">
        <f>IF($A990=$D$5,'Anlage 4'!T990,0)</f>
        <v>0</v>
      </c>
      <c r="N990" s="135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Z990" s="135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L990" s="135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X990" s="135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</row>
    <row r="991" spans="1:60" ht="12.75" hidden="1" customHeight="1" outlineLevel="3" x14ac:dyDescent="0.2">
      <c r="A991" s="79" t="str">
        <f>'Anlage 4'!D991</f>
        <v>O</v>
      </c>
      <c r="B991" s="38">
        <f>IF($A991=$D$5,'Anlage 4'!H991,0)</f>
        <v>0</v>
      </c>
      <c r="C991" s="38">
        <f>IF($A991=$D$5,'Anlage 4'!K991,0)</f>
        <v>0</v>
      </c>
      <c r="D991" s="38">
        <f>IF($A991=$D$5,'Anlage 4'!L991,0)</f>
        <v>0</v>
      </c>
      <c r="E991" s="38">
        <f>IF($A991=$D$5,'Anlage 4'!M991,0)</f>
        <v>0</v>
      </c>
      <c r="F991" s="38">
        <f>IF($A991=$D$5,'Anlage 4'!N991,0)</f>
        <v>0</v>
      </c>
      <c r="G991" s="38">
        <f>IF($A991=$D$5,'Anlage 4'!O991,0)</f>
        <v>0</v>
      </c>
      <c r="H991" s="38">
        <f>IF($A991=$D$5,'Anlage 4'!P991,0)</f>
        <v>0</v>
      </c>
      <c r="I991" s="38">
        <f>IF($A991=$D$5,'Anlage 4'!Q991,0)</f>
        <v>0</v>
      </c>
      <c r="J991" s="38">
        <f>IF($A991=$D$5,'Anlage 4'!R991,0)</f>
        <v>0</v>
      </c>
      <c r="K991" s="38">
        <f>IF($A991=$D$5,'Anlage 4'!S991,0)</f>
        <v>0</v>
      </c>
      <c r="L991" s="38">
        <f>IF($A991=$D$5,'Anlage 4'!T991,0)</f>
        <v>0</v>
      </c>
      <c r="N991" s="135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Z991" s="135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L991" s="135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X991" s="135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</row>
    <row r="992" spans="1:60" ht="12.75" hidden="1" customHeight="1" outlineLevel="3" x14ac:dyDescent="0.2">
      <c r="A992" s="79" t="str">
        <f>'Anlage 4'!D992</f>
        <v>O</v>
      </c>
      <c r="B992" s="38">
        <f>IF($A992=$D$5,'Anlage 4'!H992,0)</f>
        <v>0</v>
      </c>
      <c r="C992" s="38">
        <f>IF($A992=$D$5,'Anlage 4'!K992,0)</f>
        <v>0</v>
      </c>
      <c r="D992" s="38">
        <f>IF($A992=$D$5,'Anlage 4'!L992,0)</f>
        <v>0</v>
      </c>
      <c r="E992" s="38">
        <f>IF($A992=$D$5,'Anlage 4'!M992,0)</f>
        <v>0</v>
      </c>
      <c r="F992" s="38">
        <f>IF($A992=$D$5,'Anlage 4'!N992,0)</f>
        <v>0</v>
      </c>
      <c r="G992" s="38">
        <f>IF($A992=$D$5,'Anlage 4'!O992,0)</f>
        <v>0</v>
      </c>
      <c r="H992" s="38">
        <f>IF($A992=$D$5,'Anlage 4'!P992,0)</f>
        <v>0</v>
      </c>
      <c r="I992" s="38">
        <f>IF($A992=$D$5,'Anlage 4'!Q992,0)</f>
        <v>0</v>
      </c>
      <c r="J992" s="38">
        <f>IF($A992=$D$5,'Anlage 4'!R992,0)</f>
        <v>0</v>
      </c>
      <c r="K992" s="38">
        <f>IF($A992=$D$5,'Anlage 4'!S992,0)</f>
        <v>0</v>
      </c>
      <c r="L992" s="38">
        <f>IF($A992=$D$5,'Anlage 4'!T992,0)</f>
        <v>0</v>
      </c>
      <c r="N992" s="135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Z992" s="135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L992" s="135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X992" s="135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</row>
    <row r="993" spans="1:60" ht="12.75" hidden="1" customHeight="1" outlineLevel="3" x14ac:dyDescent="0.2">
      <c r="A993" s="79" t="str">
        <f>'Anlage 4'!D993</f>
        <v>O</v>
      </c>
      <c r="B993" s="38">
        <f>IF($A993=$D$5,'Anlage 4'!H993,0)</f>
        <v>0</v>
      </c>
      <c r="C993" s="38">
        <f>IF($A993=$D$5,'Anlage 4'!K993,0)</f>
        <v>0</v>
      </c>
      <c r="D993" s="38">
        <f>IF($A993=$D$5,'Anlage 4'!L993,0)</f>
        <v>0</v>
      </c>
      <c r="E993" s="38">
        <f>IF($A993=$D$5,'Anlage 4'!M993,0)</f>
        <v>0</v>
      </c>
      <c r="F993" s="38">
        <f>IF($A993=$D$5,'Anlage 4'!N993,0)</f>
        <v>0</v>
      </c>
      <c r="G993" s="38">
        <f>IF($A993=$D$5,'Anlage 4'!O993,0)</f>
        <v>0</v>
      </c>
      <c r="H993" s="38">
        <f>IF($A993=$D$5,'Anlage 4'!P993,0)</f>
        <v>0</v>
      </c>
      <c r="I993" s="38">
        <f>IF($A993=$D$5,'Anlage 4'!Q993,0)</f>
        <v>0</v>
      </c>
      <c r="J993" s="38">
        <f>IF($A993=$D$5,'Anlage 4'!R993,0)</f>
        <v>0</v>
      </c>
      <c r="K993" s="38">
        <f>IF($A993=$D$5,'Anlage 4'!S993,0)</f>
        <v>0</v>
      </c>
      <c r="L993" s="38">
        <f>IF($A993=$D$5,'Anlage 4'!T993,0)</f>
        <v>0</v>
      </c>
      <c r="N993" s="135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Z993" s="135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L993" s="135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X993" s="135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</row>
    <row r="994" spans="1:60" ht="12.75" hidden="1" customHeight="1" outlineLevel="3" x14ac:dyDescent="0.2">
      <c r="A994" s="79" t="str">
        <f>'Anlage 4'!D994</f>
        <v>O</v>
      </c>
      <c r="B994" s="38">
        <f>IF($A994=$D$5,'Anlage 4'!H994,0)</f>
        <v>0</v>
      </c>
      <c r="C994" s="38">
        <f>IF($A994=$D$5,'Anlage 4'!K994,0)</f>
        <v>0</v>
      </c>
      <c r="D994" s="38">
        <f>IF($A994=$D$5,'Anlage 4'!L994,0)</f>
        <v>0</v>
      </c>
      <c r="E994" s="38">
        <f>IF($A994=$D$5,'Anlage 4'!M994,0)</f>
        <v>0</v>
      </c>
      <c r="F994" s="38">
        <f>IF($A994=$D$5,'Anlage 4'!N994,0)</f>
        <v>0</v>
      </c>
      <c r="G994" s="38">
        <f>IF($A994=$D$5,'Anlage 4'!O994,0)</f>
        <v>0</v>
      </c>
      <c r="H994" s="38">
        <f>IF($A994=$D$5,'Anlage 4'!P994,0)</f>
        <v>0</v>
      </c>
      <c r="I994" s="38">
        <f>IF($A994=$D$5,'Anlage 4'!Q994,0)</f>
        <v>0</v>
      </c>
      <c r="J994" s="38">
        <f>IF($A994=$D$5,'Anlage 4'!R994,0)</f>
        <v>0</v>
      </c>
      <c r="K994" s="38">
        <f>IF($A994=$D$5,'Anlage 4'!S994,0)</f>
        <v>0</v>
      </c>
      <c r="L994" s="38">
        <f>IF($A994=$D$5,'Anlage 4'!T994,0)</f>
        <v>0</v>
      </c>
      <c r="N994" s="135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Z994" s="135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L994" s="135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X994" s="135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</row>
    <row r="995" spans="1:60" ht="12.75" hidden="1" customHeight="1" outlineLevel="3" x14ac:dyDescent="0.2">
      <c r="A995" s="79" t="str">
        <f>'Anlage 4'!D995</f>
        <v>O</v>
      </c>
      <c r="B995" s="38">
        <f>IF($A995=$D$5,'Anlage 4'!H995,0)</f>
        <v>0</v>
      </c>
      <c r="C995" s="38">
        <f>IF($A995=$D$5,'Anlage 4'!K995,0)</f>
        <v>0</v>
      </c>
      <c r="D995" s="38">
        <f>IF($A995=$D$5,'Anlage 4'!L995,0)</f>
        <v>0</v>
      </c>
      <c r="E995" s="38">
        <f>IF($A995=$D$5,'Anlage 4'!M995,0)</f>
        <v>0</v>
      </c>
      <c r="F995" s="38">
        <f>IF($A995=$D$5,'Anlage 4'!N995,0)</f>
        <v>0</v>
      </c>
      <c r="G995" s="38">
        <f>IF($A995=$D$5,'Anlage 4'!O995,0)</f>
        <v>0</v>
      </c>
      <c r="H995" s="38">
        <f>IF($A995=$D$5,'Anlage 4'!P995,0)</f>
        <v>0</v>
      </c>
      <c r="I995" s="38">
        <f>IF($A995=$D$5,'Anlage 4'!Q995,0)</f>
        <v>0</v>
      </c>
      <c r="J995" s="38">
        <f>IF($A995=$D$5,'Anlage 4'!R995,0)</f>
        <v>0</v>
      </c>
      <c r="K995" s="38">
        <f>IF($A995=$D$5,'Anlage 4'!S995,0)</f>
        <v>0</v>
      </c>
      <c r="L995" s="38">
        <f>IF($A995=$D$5,'Anlage 4'!T995,0)</f>
        <v>0</v>
      </c>
      <c r="N995" s="135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Z995" s="135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L995" s="135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X995" s="135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</row>
    <row r="996" spans="1:60" ht="12.75" hidden="1" customHeight="1" outlineLevel="3" x14ac:dyDescent="0.2">
      <c r="A996" s="79" t="str">
        <f>'Anlage 4'!D996</f>
        <v>O</v>
      </c>
      <c r="B996" s="38">
        <f>IF($A996=$D$5,'Anlage 4'!H996,0)</f>
        <v>0</v>
      </c>
      <c r="C996" s="38">
        <f>IF($A996=$D$5,'Anlage 4'!K996,0)</f>
        <v>0</v>
      </c>
      <c r="D996" s="38">
        <f>IF($A996=$D$5,'Anlage 4'!L996,0)</f>
        <v>0</v>
      </c>
      <c r="E996" s="38">
        <f>IF($A996=$D$5,'Anlage 4'!M996,0)</f>
        <v>0</v>
      </c>
      <c r="F996" s="38">
        <f>IF($A996=$D$5,'Anlage 4'!N996,0)</f>
        <v>0</v>
      </c>
      <c r="G996" s="38">
        <f>IF($A996=$D$5,'Anlage 4'!O996,0)</f>
        <v>0</v>
      </c>
      <c r="H996" s="38">
        <f>IF($A996=$D$5,'Anlage 4'!P996,0)</f>
        <v>0</v>
      </c>
      <c r="I996" s="38">
        <f>IF($A996=$D$5,'Anlage 4'!Q996,0)</f>
        <v>0</v>
      </c>
      <c r="J996" s="38">
        <f>IF($A996=$D$5,'Anlage 4'!R996,0)</f>
        <v>0</v>
      </c>
      <c r="K996" s="38">
        <f>IF($A996=$D$5,'Anlage 4'!S996,0)</f>
        <v>0</v>
      </c>
      <c r="L996" s="38">
        <f>IF($A996=$D$5,'Anlage 4'!T996,0)</f>
        <v>0</v>
      </c>
      <c r="N996" s="135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Z996" s="135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L996" s="135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X996" s="135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</row>
    <row r="997" spans="1:60" ht="12.75" hidden="1" customHeight="1" outlineLevel="3" x14ac:dyDescent="0.2">
      <c r="A997" s="80" t="str">
        <f>'Anlage 4'!D997</f>
        <v>O</v>
      </c>
      <c r="B997" s="38">
        <f>IF($A997=$D$5,'Anlage 4'!H997,0)</f>
        <v>0</v>
      </c>
      <c r="C997" s="38">
        <f>IF($A997=$D$5,'Anlage 4'!K997,0)</f>
        <v>0</v>
      </c>
      <c r="D997" s="38">
        <f>IF($A997=$D$5,'Anlage 4'!L997,0)</f>
        <v>0</v>
      </c>
      <c r="E997" s="38">
        <f>IF($A997=$D$5,'Anlage 4'!M997,0)</f>
        <v>0</v>
      </c>
      <c r="F997" s="38">
        <f>IF($A997=$D$5,'Anlage 4'!N997,0)</f>
        <v>0</v>
      </c>
      <c r="G997" s="38">
        <f>IF($A997=$D$5,'Anlage 4'!O997,0)</f>
        <v>0</v>
      </c>
      <c r="H997" s="38">
        <f>IF($A997=$D$5,'Anlage 4'!P997,0)</f>
        <v>0</v>
      </c>
      <c r="I997" s="38">
        <f>IF($A997=$D$5,'Anlage 4'!Q997,0)</f>
        <v>0</v>
      </c>
      <c r="J997" s="38">
        <f>IF($A997=$D$5,'Anlage 4'!R997,0)</f>
        <v>0</v>
      </c>
      <c r="K997" s="38">
        <f>IF($A997=$D$5,'Anlage 4'!S997,0)</f>
        <v>0</v>
      </c>
      <c r="L997" s="38">
        <f>IF($A997=$D$5,'Anlage 4'!T997,0)</f>
        <v>0</v>
      </c>
      <c r="N997" s="135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Z997" s="135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L997" s="135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X997" s="135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</row>
    <row r="998" spans="1:60" ht="12.75" hidden="1" customHeight="1" outlineLevel="1" x14ac:dyDescent="0.2">
      <c r="A998" s="9"/>
      <c r="B998" s="41">
        <f t="shared" ref="B998:L998" si="227">SUM(B970:B997)</f>
        <v>0</v>
      </c>
      <c r="C998" s="41">
        <f t="shared" si="227"/>
        <v>0</v>
      </c>
      <c r="D998" s="41">
        <f t="shared" si="227"/>
        <v>0</v>
      </c>
      <c r="E998" s="41">
        <f t="shared" si="227"/>
        <v>0</v>
      </c>
      <c r="F998" s="41">
        <f t="shared" si="227"/>
        <v>0</v>
      </c>
      <c r="G998" s="41">
        <f t="shared" si="227"/>
        <v>0</v>
      </c>
      <c r="H998" s="41">
        <f t="shared" si="227"/>
        <v>0</v>
      </c>
      <c r="I998" s="41">
        <f t="shared" si="227"/>
        <v>0</v>
      </c>
      <c r="J998" s="41">
        <f t="shared" si="227"/>
        <v>0</v>
      </c>
      <c r="K998" s="41">
        <f t="shared" si="227"/>
        <v>0</v>
      </c>
      <c r="L998" s="41">
        <f t="shared" si="227"/>
        <v>0</v>
      </c>
      <c r="N998" s="134">
        <f t="shared" ref="N998:X998" si="228">IF($N$11=$A956,B998,0)</f>
        <v>0</v>
      </c>
      <c r="O998" s="134">
        <f t="shared" si="228"/>
        <v>0</v>
      </c>
      <c r="P998" s="134">
        <f t="shared" si="228"/>
        <v>0</v>
      </c>
      <c r="Q998" s="134">
        <f t="shared" si="228"/>
        <v>0</v>
      </c>
      <c r="R998" s="134">
        <f t="shared" si="228"/>
        <v>0</v>
      </c>
      <c r="S998" s="134">
        <f t="shared" si="228"/>
        <v>0</v>
      </c>
      <c r="T998" s="134">
        <f t="shared" si="228"/>
        <v>0</v>
      </c>
      <c r="U998" s="134">
        <f t="shared" si="228"/>
        <v>0</v>
      </c>
      <c r="V998" s="134">
        <f t="shared" si="228"/>
        <v>0</v>
      </c>
      <c r="W998" s="134">
        <f t="shared" si="228"/>
        <v>0</v>
      </c>
      <c r="X998" s="134">
        <f t="shared" si="228"/>
        <v>0</v>
      </c>
      <c r="Z998" s="134">
        <f t="shared" ref="Z998:AJ998" si="229">IF($Z$11=$A956,B998,0)</f>
        <v>0</v>
      </c>
      <c r="AA998" s="134">
        <f t="shared" si="229"/>
        <v>0</v>
      </c>
      <c r="AB998" s="134">
        <f t="shared" si="229"/>
        <v>0</v>
      </c>
      <c r="AC998" s="134">
        <f t="shared" si="229"/>
        <v>0</v>
      </c>
      <c r="AD998" s="134">
        <f t="shared" si="229"/>
        <v>0</v>
      </c>
      <c r="AE998" s="134">
        <f t="shared" si="229"/>
        <v>0</v>
      </c>
      <c r="AF998" s="134">
        <f t="shared" si="229"/>
        <v>0</v>
      </c>
      <c r="AG998" s="134">
        <f t="shared" si="229"/>
        <v>0</v>
      </c>
      <c r="AH998" s="134">
        <f t="shared" si="229"/>
        <v>0</v>
      </c>
      <c r="AI998" s="134">
        <f t="shared" si="229"/>
        <v>0</v>
      </c>
      <c r="AJ998" s="134">
        <f t="shared" si="229"/>
        <v>0</v>
      </c>
      <c r="AL998" s="134">
        <f t="shared" ref="AL998:AV998" si="230">IF($AL$11=$A956,B998,0)</f>
        <v>0</v>
      </c>
      <c r="AM998" s="134">
        <f t="shared" si="230"/>
        <v>0</v>
      </c>
      <c r="AN998" s="134">
        <f t="shared" si="230"/>
        <v>0</v>
      </c>
      <c r="AO998" s="134">
        <f t="shared" si="230"/>
        <v>0</v>
      </c>
      <c r="AP998" s="134">
        <f t="shared" si="230"/>
        <v>0</v>
      </c>
      <c r="AQ998" s="134">
        <f t="shared" si="230"/>
        <v>0</v>
      </c>
      <c r="AR998" s="134">
        <f t="shared" si="230"/>
        <v>0</v>
      </c>
      <c r="AS998" s="134">
        <f t="shared" si="230"/>
        <v>0</v>
      </c>
      <c r="AT998" s="134">
        <f t="shared" si="230"/>
        <v>0</v>
      </c>
      <c r="AU998" s="134">
        <f t="shared" si="230"/>
        <v>0</v>
      </c>
      <c r="AV998" s="134">
        <f t="shared" si="230"/>
        <v>0</v>
      </c>
      <c r="AX998" s="134">
        <f t="shared" ref="AX998:BH998" si="231">IF($AX$11=$A956,B998,0)</f>
        <v>0</v>
      </c>
      <c r="AY998" s="134">
        <f t="shared" si="231"/>
        <v>0</v>
      </c>
      <c r="AZ998" s="134">
        <f t="shared" si="231"/>
        <v>0</v>
      </c>
      <c r="BA998" s="134">
        <f t="shared" si="231"/>
        <v>0</v>
      </c>
      <c r="BB998" s="134">
        <f t="shared" si="231"/>
        <v>0</v>
      </c>
      <c r="BC998" s="134">
        <f t="shared" si="231"/>
        <v>0</v>
      </c>
      <c r="BD998" s="134">
        <f t="shared" si="231"/>
        <v>0</v>
      </c>
      <c r="BE998" s="134">
        <f t="shared" si="231"/>
        <v>0</v>
      </c>
      <c r="BF998" s="134">
        <f t="shared" si="231"/>
        <v>0</v>
      </c>
      <c r="BG998" s="134">
        <f t="shared" si="231"/>
        <v>0</v>
      </c>
      <c r="BH998" s="134">
        <f t="shared" si="231"/>
        <v>0</v>
      </c>
    </row>
    <row r="999" spans="1:60" ht="12.75" hidden="1" customHeight="1" outlineLevel="1" x14ac:dyDescent="0.2">
      <c r="A999" s="9"/>
      <c r="B999" s="42"/>
      <c r="C999" s="42"/>
      <c r="D999" s="41">
        <f>ROUNDDOWN(D998*$D$7,2)</f>
        <v>0</v>
      </c>
      <c r="E999" s="42"/>
      <c r="F999" s="42"/>
      <c r="G999" s="42"/>
      <c r="H999" s="42"/>
      <c r="I999" s="42"/>
      <c r="J999" s="42"/>
      <c r="K999" s="42"/>
      <c r="L999" s="42"/>
      <c r="N999" s="135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Z999" s="135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L999" s="135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X999" s="135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</row>
    <row r="1000" spans="1:60" ht="12.75" hidden="1" customHeight="1" outlineLevel="1" x14ac:dyDescent="0.2">
      <c r="A1000" s="7"/>
      <c r="B1000" s="41">
        <f>B998</f>
        <v>0</v>
      </c>
      <c r="C1000" s="41">
        <f>C998</f>
        <v>0</v>
      </c>
      <c r="D1000" s="41">
        <f>D998+D999</f>
        <v>0</v>
      </c>
      <c r="E1000" s="41"/>
      <c r="F1000" s="41">
        <f t="shared" ref="F1000:L1000" si="232">F998</f>
        <v>0</v>
      </c>
      <c r="G1000" s="41">
        <f t="shared" si="232"/>
        <v>0</v>
      </c>
      <c r="H1000" s="41">
        <f t="shared" si="232"/>
        <v>0</v>
      </c>
      <c r="I1000" s="41">
        <f t="shared" si="232"/>
        <v>0</v>
      </c>
      <c r="J1000" s="41">
        <f t="shared" si="232"/>
        <v>0</v>
      </c>
      <c r="K1000" s="41">
        <f t="shared" si="232"/>
        <v>0</v>
      </c>
      <c r="L1000" s="41">
        <f t="shared" si="232"/>
        <v>0</v>
      </c>
      <c r="N1000" s="150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Z1000" s="150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L1000" s="150"/>
      <c r="AM1000" s="151"/>
      <c r="AN1000" s="151"/>
      <c r="AO1000" s="151"/>
      <c r="AP1000" s="151"/>
      <c r="AQ1000" s="151"/>
      <c r="AR1000" s="151"/>
      <c r="AS1000" s="151"/>
      <c r="AT1000" s="151"/>
      <c r="AU1000" s="151"/>
      <c r="AV1000" s="151"/>
      <c r="AX1000" s="150"/>
      <c r="AY1000" s="151"/>
      <c r="AZ1000" s="151"/>
      <c r="BA1000" s="151"/>
      <c r="BB1000" s="151"/>
      <c r="BC1000" s="151"/>
      <c r="BD1000" s="151"/>
      <c r="BE1000" s="151"/>
      <c r="BF1000" s="151"/>
      <c r="BG1000" s="151"/>
      <c r="BH1000" s="151"/>
    </row>
    <row r="1001" spans="1:60" ht="12.75" hidden="1" customHeight="1" outlineLevel="1" x14ac:dyDescent="0.2"/>
    <row r="1002" spans="1:60" ht="12.75" hidden="1" customHeight="1" x14ac:dyDescent="0.2">
      <c r="A1002" s="76" t="str">
        <f>CONCATENATE("Summenbildung (",$E$5,")")</f>
        <v>Summenbildung (ohne FuE-Kategorien)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86" t="str">
        <f>$A$2</f>
        <v>BN: ______________________</v>
      </c>
      <c r="N1002" s="76" t="s">
        <v>123</v>
      </c>
      <c r="O1002" s="191"/>
      <c r="P1002" s="191"/>
    </row>
    <row r="1003" spans="1:60" ht="12.75" hidden="1" customHeight="1" outlineLevel="1" x14ac:dyDescent="0.2"/>
    <row r="1004" spans="1:60" ht="12.75" hidden="1" customHeight="1" outlineLevel="1" x14ac:dyDescent="0.2">
      <c r="A1004" s="245" t="str">
        <f>A5</f>
        <v>Jahr</v>
      </c>
      <c r="B1004" s="49" t="str">
        <f>B11</f>
        <v>Personal</v>
      </c>
      <c r="C1004" s="275" t="str">
        <f>C11</f>
        <v xml:space="preserve">Ausgabengruppe </v>
      </c>
      <c r="D1004" s="239"/>
      <c r="E1004" s="239"/>
      <c r="F1004" s="239"/>
      <c r="G1004" s="239"/>
      <c r="H1004" s="239"/>
      <c r="I1004" s="239"/>
      <c r="J1004" s="239"/>
      <c r="K1004" s="239"/>
      <c r="L1004" s="239"/>
      <c r="N1004" s="290" t="s">
        <v>97</v>
      </c>
      <c r="O1004" s="291"/>
      <c r="P1004" s="292"/>
    </row>
    <row r="1005" spans="1:60" ht="12.75" hidden="1" customHeight="1" outlineLevel="1" x14ac:dyDescent="0.2">
      <c r="A1005" s="246"/>
      <c r="B1005" s="32" t="str">
        <f>B12</f>
        <v/>
      </c>
      <c r="C1005" s="32" t="str">
        <f>C12</f>
        <v/>
      </c>
      <c r="D1005" s="32" t="str">
        <f>D12</f>
        <v/>
      </c>
      <c r="E1005" s="32" t="str">
        <f>E12</f>
        <v/>
      </c>
      <c r="F1005" s="32" t="str">
        <f>F12</f>
        <v/>
      </c>
      <c r="G1005" s="32" t="str">
        <f>G12</f>
        <v/>
      </c>
      <c r="H1005" s="32" t="str">
        <f>H12</f>
        <v/>
      </c>
      <c r="I1005" s="32" t="str">
        <f>I12</f>
        <v/>
      </c>
      <c r="J1005" s="32" t="str">
        <f>J12</f>
        <v/>
      </c>
      <c r="K1005" s="32" t="str">
        <f>K12</f>
        <v/>
      </c>
      <c r="L1005" s="32" t="str">
        <f>L12</f>
        <v/>
      </c>
      <c r="N1005" s="32"/>
      <c r="O1005" s="192"/>
      <c r="P1005" s="195"/>
    </row>
    <row r="1006" spans="1:60" ht="12.75" hidden="1" customHeight="1" outlineLevel="1" x14ac:dyDescent="0.2">
      <c r="A1006" s="246"/>
      <c r="B1006" s="45" t="str">
        <f>B13</f>
        <v>Stunden</v>
      </c>
      <c r="C1006" s="45" t="str">
        <f>C13</f>
        <v/>
      </c>
      <c r="D1006" s="45" t="str">
        <f>D13</f>
        <v>Personal</v>
      </c>
      <c r="E1006" s="45" t="str">
        <f>E13</f>
        <v>Gemein-</v>
      </c>
      <c r="F1006" s="45" t="str">
        <f>F13</f>
        <v/>
      </c>
      <c r="G1006" s="45" t="str">
        <f>G13</f>
        <v/>
      </c>
      <c r="H1006" s="45" t="str">
        <f>H13</f>
        <v/>
      </c>
      <c r="I1006" s="45" t="str">
        <f>I13</f>
        <v/>
      </c>
      <c r="J1006" s="45" t="str">
        <f>J13</f>
        <v/>
      </c>
      <c r="K1006" s="45" t="str">
        <f>K13</f>
        <v/>
      </c>
      <c r="L1006" s="45" t="str">
        <f>L13</f>
        <v>externe</v>
      </c>
      <c r="N1006" s="45" t="s">
        <v>24</v>
      </c>
      <c r="O1006" s="193" t="s">
        <v>45</v>
      </c>
      <c r="P1006" s="196" t="s">
        <v>10</v>
      </c>
    </row>
    <row r="1007" spans="1:60" ht="12.75" hidden="1" customHeight="1" outlineLevel="1" x14ac:dyDescent="0.2">
      <c r="A1007" s="246"/>
      <c r="B1007" s="45" t="str">
        <f>B14</f>
        <v>Gesamt</v>
      </c>
      <c r="C1007" s="45" t="str">
        <f>C14</f>
        <v/>
      </c>
      <c r="D1007" s="45" t="str">
        <f>D14</f>
        <v>Sp. 5x6</v>
      </c>
      <c r="E1007" s="45" t="str">
        <f>E14</f>
        <v>kosten</v>
      </c>
      <c r="F1007" s="45" t="str">
        <f>F14</f>
        <v/>
      </c>
      <c r="G1007" s="45" t="str">
        <f>G14</f>
        <v/>
      </c>
      <c r="H1007" s="45" t="str">
        <f>H14</f>
        <v/>
      </c>
      <c r="I1007" s="45" t="str">
        <f>I14</f>
        <v/>
      </c>
      <c r="J1007" s="45" t="str">
        <f>J14</f>
        <v/>
      </c>
      <c r="K1007" s="45" t="str">
        <f>K14</f>
        <v/>
      </c>
      <c r="L1007" s="45" t="str">
        <f>L14</f>
        <v>Studien-</v>
      </c>
      <c r="N1007" s="45"/>
      <c r="O1007" s="193" t="s">
        <v>46</v>
      </c>
      <c r="P1007" s="196"/>
    </row>
    <row r="1008" spans="1:60" ht="12.75" hidden="1" customHeight="1" outlineLevel="1" x14ac:dyDescent="0.2">
      <c r="A1008" s="246"/>
      <c r="B1008" s="45" t="str">
        <f>B15</f>
        <v/>
      </c>
      <c r="C1008" s="45" t="str">
        <f>C15</f>
        <v/>
      </c>
      <c r="D1008" s="45" t="str">
        <f>D15</f>
        <v/>
      </c>
      <c r="E1008" s="45" t="str">
        <f>E15</f>
        <v/>
      </c>
      <c r="F1008" s="45" t="str">
        <f>F15</f>
        <v/>
      </c>
      <c r="G1008" s="45" t="str">
        <f>G15</f>
        <v/>
      </c>
      <c r="H1008" s="45" t="str">
        <f>H15</f>
        <v/>
      </c>
      <c r="I1008" s="45" t="str">
        <f>I15</f>
        <v/>
      </c>
      <c r="J1008" s="45" t="str">
        <f>J15</f>
        <v/>
      </c>
      <c r="K1008" s="45" t="str">
        <f>K15</f>
        <v/>
      </c>
      <c r="L1008" s="45" t="str">
        <f>L15</f>
        <v>kosten</v>
      </c>
      <c r="N1008" s="45" t="s">
        <v>124</v>
      </c>
      <c r="O1008" s="193" t="s">
        <v>124</v>
      </c>
      <c r="P1008" s="196" t="s">
        <v>124</v>
      </c>
    </row>
    <row r="1009" spans="1:16" ht="12.75" hidden="1" customHeight="1" outlineLevel="1" x14ac:dyDescent="0.2">
      <c r="A1009" s="246"/>
      <c r="B1009" s="45" t="str">
        <f>B16</f>
        <v/>
      </c>
      <c r="C1009" s="45" t="str">
        <f>C16</f>
        <v/>
      </c>
      <c r="D1009" s="45" t="str">
        <f>D16</f>
        <v/>
      </c>
      <c r="E1009" s="45" t="str">
        <f>E16</f>
        <v/>
      </c>
      <c r="F1009" s="45" t="str">
        <f>F16</f>
        <v/>
      </c>
      <c r="G1009" s="45" t="str">
        <f>G16</f>
        <v/>
      </c>
      <c r="H1009" s="45" t="str">
        <f>H16</f>
        <v/>
      </c>
      <c r="I1009" s="45" t="str">
        <f>I16</f>
        <v/>
      </c>
      <c r="J1009" s="45" t="str">
        <f>J16</f>
        <v/>
      </c>
      <c r="K1009" s="45" t="str">
        <f>K16</f>
        <v/>
      </c>
      <c r="L1009" s="45" t="str">
        <f>L16</f>
        <v>(lt. Spalte 3)</v>
      </c>
      <c r="N1009" s="45" t="s">
        <v>0</v>
      </c>
      <c r="O1009" s="193" t="s">
        <v>0</v>
      </c>
      <c r="P1009" s="196" t="s">
        <v>0</v>
      </c>
    </row>
    <row r="1010" spans="1:16" ht="12.75" hidden="1" customHeight="1" outlineLevel="1" x14ac:dyDescent="0.2">
      <c r="A1010" s="246"/>
      <c r="B1010" s="45" t="str">
        <f>B17</f>
        <v/>
      </c>
      <c r="C1010" s="45" t="str">
        <f>C17</f>
        <v/>
      </c>
      <c r="D1010" s="45" t="str">
        <f>D17</f>
        <v/>
      </c>
      <c r="E1010" s="45" t="str">
        <f>E17</f>
        <v/>
      </c>
      <c r="F1010" s="45" t="str">
        <f>F17</f>
        <v/>
      </c>
      <c r="G1010" s="45" t="str">
        <f>G17</f>
        <v/>
      </c>
      <c r="H1010" s="45" t="str">
        <f>H17</f>
        <v/>
      </c>
      <c r="I1010" s="45" t="str">
        <f>I17</f>
        <v/>
      </c>
      <c r="J1010" s="45" t="str">
        <f>J17</f>
        <v/>
      </c>
      <c r="K1010" s="45" t="str">
        <f>K17</f>
        <v/>
      </c>
      <c r="L1010" s="45" t="str">
        <f>L17</f>
        <v/>
      </c>
      <c r="N1010" s="45"/>
      <c r="O1010" s="193" t="str">
        <f>E1010</f>
        <v/>
      </c>
      <c r="P1010" s="196"/>
    </row>
    <row r="1011" spans="1:16" ht="12.75" hidden="1" customHeight="1" outlineLevel="1" x14ac:dyDescent="0.2">
      <c r="A1011" s="247"/>
      <c r="B1011" s="2" t="str">
        <f>B18</f>
        <v/>
      </c>
      <c r="C1011" s="2" t="str">
        <f>C18</f>
        <v>€</v>
      </c>
      <c r="D1011" s="2" t="str">
        <f>D18</f>
        <v>€</v>
      </c>
      <c r="E1011" s="2" t="str">
        <f>E18</f>
        <v>€</v>
      </c>
      <c r="F1011" s="2" t="str">
        <f>F18</f>
        <v>€</v>
      </c>
      <c r="G1011" s="2" t="str">
        <f>G18</f>
        <v>€</v>
      </c>
      <c r="H1011" s="2" t="str">
        <f>H18</f>
        <v>€</v>
      </c>
      <c r="I1011" s="2" t="str">
        <f>I18</f>
        <v>€</v>
      </c>
      <c r="J1011" s="2" t="str">
        <f>J18</f>
        <v>€</v>
      </c>
      <c r="K1011" s="2" t="str">
        <f>K18</f>
        <v>€</v>
      </c>
      <c r="L1011" s="2" t="str">
        <f>L18</f>
        <v>€</v>
      </c>
      <c r="N1011" s="2" t="str">
        <f>D1011</f>
        <v>€</v>
      </c>
      <c r="O1011" s="194" t="str">
        <f>E1011</f>
        <v>€</v>
      </c>
      <c r="P1011" s="197" t="str">
        <f>F1011</f>
        <v>€</v>
      </c>
    </row>
    <row r="1012" spans="1:16" ht="12.75" hidden="1" customHeight="1" outlineLevel="1" x14ac:dyDescent="0.2">
      <c r="A1012" s="44">
        <f>'Anlage 4'!A6-2000</f>
        <v>-2000</v>
      </c>
      <c r="B1012" s="41">
        <f>SUM(N48:N1002)</f>
        <v>0</v>
      </c>
      <c r="C1012" s="41">
        <f>SUM(O48:O1002)</f>
        <v>0</v>
      </c>
      <c r="D1012" s="41">
        <f>SUM(P48:P1002)</f>
        <v>0</v>
      </c>
      <c r="E1012" s="41">
        <f>SUM(Q48:Q1002)</f>
        <v>0</v>
      </c>
      <c r="F1012" s="41">
        <f>SUM(R48:R1002)</f>
        <v>0</v>
      </c>
      <c r="G1012" s="41">
        <f>SUM(S48:S1002)</f>
        <v>0</v>
      </c>
      <c r="H1012" s="41">
        <f>SUM(T48:T1002)</f>
        <v>0</v>
      </c>
      <c r="I1012" s="41">
        <f>SUM(U48:U1002)</f>
        <v>0</v>
      </c>
      <c r="J1012" s="41">
        <f>SUM(V48:V1002)</f>
        <v>0</v>
      </c>
      <c r="K1012" s="41">
        <f>SUM(W48:W1002)</f>
        <v>0</v>
      </c>
      <c r="L1012" s="41">
        <f>SUM(X48:X1002)</f>
        <v>0</v>
      </c>
      <c r="N1012" s="41">
        <f>SUM(C1012:L1012)-E1012</f>
        <v>0</v>
      </c>
      <c r="O1012" s="179">
        <f>ROUNDDOWN(D1012*$D$7,2)</f>
        <v>0</v>
      </c>
      <c r="P1012" s="181">
        <f>N1012+O1012</f>
        <v>0</v>
      </c>
    </row>
    <row r="1013" spans="1:16" ht="12.75" hidden="1" customHeight="1" outlineLevel="1" x14ac:dyDescent="0.2">
      <c r="A1013" s="44">
        <f>A1012+1</f>
        <v>-1999</v>
      </c>
      <c r="B1013" s="41">
        <f>SUM(Z48:Z1002)</f>
        <v>0</v>
      </c>
      <c r="C1013" s="41">
        <f>SUM(AA48:AA1002)</f>
        <v>0</v>
      </c>
      <c r="D1013" s="41">
        <f>SUM(AB48:AB1002)</f>
        <v>0</v>
      </c>
      <c r="E1013" s="41">
        <f>SUM(AC48:AC1002)</f>
        <v>0</v>
      </c>
      <c r="F1013" s="41">
        <f>SUM(AD48:AD1002)</f>
        <v>0</v>
      </c>
      <c r="G1013" s="41">
        <f>SUM(AE48:AE1002)</f>
        <v>0</v>
      </c>
      <c r="H1013" s="41">
        <f>SUM(AF48:AF1002)</f>
        <v>0</v>
      </c>
      <c r="I1013" s="41">
        <f>SUM(AG48:AG1002)</f>
        <v>0</v>
      </c>
      <c r="J1013" s="41">
        <f>SUM(AH48:AH1002)</f>
        <v>0</v>
      </c>
      <c r="K1013" s="41">
        <f>SUM(AI48:AI1002)</f>
        <v>0</v>
      </c>
      <c r="L1013" s="41">
        <f>SUM(AJ48:AJ1002)</f>
        <v>0</v>
      </c>
      <c r="N1013" s="41">
        <f>SUM(C1013:L1013)-E1013</f>
        <v>0</v>
      </c>
      <c r="O1013" s="179">
        <f>ROUNDDOWN(D1013*$D$7,2)</f>
        <v>0</v>
      </c>
      <c r="P1013" s="181">
        <f>N1013+O1013</f>
        <v>0</v>
      </c>
    </row>
    <row r="1014" spans="1:16" ht="12.75" hidden="1" customHeight="1" outlineLevel="1" x14ac:dyDescent="0.2">
      <c r="A1014" s="44">
        <f>A1013+1</f>
        <v>-1998</v>
      </c>
      <c r="B1014" s="41">
        <f>SUM(AL48:AL1002)</f>
        <v>0</v>
      </c>
      <c r="C1014" s="41">
        <f>SUM(AM48:AM1002)</f>
        <v>0</v>
      </c>
      <c r="D1014" s="41">
        <f>SUM(AN48:AN1002)</f>
        <v>0</v>
      </c>
      <c r="E1014" s="41">
        <f>SUM(AO48:AO1002)</f>
        <v>0</v>
      </c>
      <c r="F1014" s="41">
        <f>SUM(AP48:AP1002)</f>
        <v>0</v>
      </c>
      <c r="G1014" s="41">
        <f>SUM(AQ48:AQ1002)</f>
        <v>0</v>
      </c>
      <c r="H1014" s="41">
        <f>SUM(AR48:AR1002)</f>
        <v>0</v>
      </c>
      <c r="I1014" s="41">
        <f>SUM(AS48:AS1002)</f>
        <v>0</v>
      </c>
      <c r="J1014" s="41">
        <f>SUM(AT48:AT1002)</f>
        <v>0</v>
      </c>
      <c r="K1014" s="41">
        <f>SUM(AU48:AU1002)</f>
        <v>0</v>
      </c>
      <c r="L1014" s="41">
        <f>SUM(AV48:AV1002)</f>
        <v>0</v>
      </c>
      <c r="N1014" s="41">
        <f>SUM(C1014:L1014)-E1014</f>
        <v>0</v>
      </c>
      <c r="O1014" s="179">
        <f>ROUNDDOWN(D1014*$D$7,2)</f>
        <v>0</v>
      </c>
      <c r="P1014" s="181">
        <f>N1014+O1014</f>
        <v>0</v>
      </c>
    </row>
    <row r="1015" spans="1:16" ht="12.75" hidden="1" customHeight="1" outlineLevel="1" x14ac:dyDescent="0.2">
      <c r="A1015" s="32">
        <f>A1014+1</f>
        <v>-1997</v>
      </c>
      <c r="B1015" s="83">
        <f>SUM(AX48:AX1002)</f>
        <v>0</v>
      </c>
      <c r="C1015" s="83">
        <f>SUM(AY48:AY1002)</f>
        <v>0</v>
      </c>
      <c r="D1015" s="83">
        <f>SUM(AZ48:AZ1002)</f>
        <v>0</v>
      </c>
      <c r="E1015" s="83">
        <f>SUM(BA48:BA1002)</f>
        <v>0</v>
      </c>
      <c r="F1015" s="83">
        <f>SUM(BB48:BB1002)</f>
        <v>0</v>
      </c>
      <c r="G1015" s="83">
        <f>SUM(BC48:BC1002)</f>
        <v>0</v>
      </c>
      <c r="H1015" s="83">
        <f>SUM(BD48:BD1002)</f>
        <v>0</v>
      </c>
      <c r="I1015" s="83">
        <f>SUM(BE48:BE1002)</f>
        <v>0</v>
      </c>
      <c r="J1015" s="83">
        <f>SUM(BF48:BF1002)</f>
        <v>0</v>
      </c>
      <c r="K1015" s="83">
        <f>SUM(BG48:BG1002)</f>
        <v>0</v>
      </c>
      <c r="L1015" s="83">
        <f>SUM(BH48:BH1002)</f>
        <v>0</v>
      </c>
      <c r="N1015" s="41">
        <f>SUM(C1015:L1015)-E1015</f>
        <v>0</v>
      </c>
      <c r="O1015" s="179">
        <f>ROUNDDOWN(D1015*$D$7,2)</f>
        <v>0</v>
      </c>
      <c r="P1015" s="182">
        <f>N1015+O1015</f>
        <v>0</v>
      </c>
    </row>
    <row r="1016" spans="1:16" ht="12.75" hidden="1" customHeight="1" outlineLevel="1" thickBot="1" x14ac:dyDescent="0.25">
      <c r="A1016" s="84"/>
      <c r="B1016" s="85">
        <f>SUM(B1012:B1015)</f>
        <v>0</v>
      </c>
      <c r="C1016" s="85">
        <f t="shared" ref="C1016:L1016" si="233">SUM(C1012:C1015)</f>
        <v>0</v>
      </c>
      <c r="D1016" s="85">
        <f t="shared" si="233"/>
        <v>0</v>
      </c>
      <c r="E1016" s="85">
        <f t="shared" si="233"/>
        <v>0</v>
      </c>
      <c r="F1016" s="85">
        <f t="shared" si="233"/>
        <v>0</v>
      </c>
      <c r="G1016" s="85">
        <f t="shared" si="233"/>
        <v>0</v>
      </c>
      <c r="H1016" s="85">
        <f t="shared" si="233"/>
        <v>0</v>
      </c>
      <c r="I1016" s="85">
        <f t="shared" si="233"/>
        <v>0</v>
      </c>
      <c r="J1016" s="85">
        <f t="shared" si="233"/>
        <v>0</v>
      </c>
      <c r="K1016" s="85">
        <f t="shared" si="233"/>
        <v>0</v>
      </c>
      <c r="L1016" s="85">
        <f t="shared" si="233"/>
        <v>0</v>
      </c>
      <c r="N1016" s="85">
        <f>SUM(N1012:N1015)</f>
        <v>0</v>
      </c>
      <c r="O1016" s="180">
        <f>SUM(O1012:O1015)</f>
        <v>0</v>
      </c>
      <c r="P1016" s="183">
        <f>N1016+O1016</f>
        <v>0</v>
      </c>
    </row>
    <row r="1017" spans="1:16" ht="12.75" hidden="1" customHeight="1" thickTop="1" x14ac:dyDescent="0.2"/>
    <row r="1018" spans="1:16" ht="12.75" hidden="1" customHeight="1" x14ac:dyDescent="0.2">
      <c r="A1018" s="76" t="str">
        <f>CONCATENATE("Haushaltsübertrag (",$E$5,")")</f>
        <v>Haushaltsübertrag (ohne FuE-Kategorien)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86" t="str">
        <f>$A$2</f>
        <v>BN: ______________________</v>
      </c>
    </row>
    <row r="1019" spans="1:16" ht="12.75" hidden="1" customHeight="1" outlineLevel="1" x14ac:dyDescent="0.2"/>
    <row r="1020" spans="1:16" ht="12.75" hidden="1" customHeight="1" outlineLevel="1" x14ac:dyDescent="0.2">
      <c r="A1020" s="245" t="str">
        <f>A1004</f>
        <v>Jahr</v>
      </c>
      <c r="B1020" s="91"/>
      <c r="C1020" s="239" t="str">
        <f t="shared" ref="C1020:C1026" si="234">C1004</f>
        <v xml:space="preserve">Ausgabengruppe </v>
      </c>
      <c r="D1020" s="239"/>
      <c r="E1020" s="239"/>
      <c r="F1020" s="239"/>
      <c r="G1020" s="239"/>
      <c r="H1020" s="239"/>
      <c r="I1020" s="239"/>
      <c r="J1020" s="239"/>
      <c r="K1020" s="239"/>
      <c r="L1020" s="239"/>
    </row>
    <row r="1021" spans="1:16" ht="12.75" hidden="1" customHeight="1" outlineLevel="1" x14ac:dyDescent="0.2">
      <c r="A1021" s="246"/>
      <c r="B1021" s="92"/>
      <c r="C1021" s="15" t="str">
        <f t="shared" si="234"/>
        <v/>
      </c>
      <c r="D1021" s="15" t="str">
        <f t="shared" ref="D1021:L1021" si="235">D1005</f>
        <v/>
      </c>
      <c r="E1021" s="15" t="str">
        <f t="shared" si="235"/>
        <v/>
      </c>
      <c r="F1021" s="15" t="str">
        <f t="shared" si="235"/>
        <v/>
      </c>
      <c r="G1021" s="15" t="str">
        <f t="shared" si="235"/>
        <v/>
      </c>
      <c r="H1021" s="15" t="str">
        <f t="shared" si="235"/>
        <v/>
      </c>
      <c r="I1021" s="15" t="str">
        <f t="shared" si="235"/>
        <v/>
      </c>
      <c r="J1021" s="15" t="str">
        <f t="shared" si="235"/>
        <v/>
      </c>
      <c r="K1021" s="15" t="str">
        <f t="shared" si="235"/>
        <v/>
      </c>
      <c r="L1021" s="15" t="str">
        <f t="shared" si="235"/>
        <v/>
      </c>
    </row>
    <row r="1022" spans="1:16" ht="12.75" hidden="1" customHeight="1" outlineLevel="1" x14ac:dyDescent="0.2">
      <c r="A1022" s="246"/>
      <c r="B1022" s="92"/>
      <c r="C1022" s="16" t="str">
        <f t="shared" si="234"/>
        <v/>
      </c>
      <c r="D1022" s="16" t="str">
        <f t="shared" ref="D1022:L1022" si="236">D1006</f>
        <v>Personal</v>
      </c>
      <c r="E1022" s="16" t="str">
        <f t="shared" si="236"/>
        <v>Gemein-</v>
      </c>
      <c r="F1022" s="16" t="str">
        <f t="shared" si="236"/>
        <v/>
      </c>
      <c r="G1022" s="16" t="str">
        <f t="shared" si="236"/>
        <v/>
      </c>
      <c r="H1022" s="16" t="str">
        <f t="shared" si="236"/>
        <v/>
      </c>
      <c r="I1022" s="16" t="str">
        <f t="shared" si="236"/>
        <v/>
      </c>
      <c r="J1022" s="16" t="str">
        <f t="shared" si="236"/>
        <v/>
      </c>
      <c r="K1022" s="16" t="str">
        <f t="shared" si="236"/>
        <v/>
      </c>
      <c r="L1022" s="16" t="str">
        <f t="shared" si="236"/>
        <v>externe</v>
      </c>
    </row>
    <row r="1023" spans="1:16" ht="12.75" hidden="1" customHeight="1" outlineLevel="1" x14ac:dyDescent="0.2">
      <c r="A1023" s="246"/>
      <c r="B1023" s="92"/>
      <c r="C1023" s="16" t="str">
        <f t="shared" si="234"/>
        <v/>
      </c>
      <c r="D1023" s="16" t="str">
        <f t="shared" ref="D1023:L1023" si="237">D1007</f>
        <v>Sp. 5x6</v>
      </c>
      <c r="E1023" s="16" t="str">
        <f t="shared" si="237"/>
        <v>kosten</v>
      </c>
      <c r="F1023" s="16" t="str">
        <f t="shared" si="237"/>
        <v/>
      </c>
      <c r="G1023" s="16" t="str">
        <f t="shared" si="237"/>
        <v/>
      </c>
      <c r="H1023" s="16" t="str">
        <f t="shared" si="237"/>
        <v/>
      </c>
      <c r="I1023" s="16" t="str">
        <f t="shared" si="237"/>
        <v/>
      </c>
      <c r="J1023" s="16" t="str">
        <f t="shared" si="237"/>
        <v/>
      </c>
      <c r="K1023" s="16" t="str">
        <f t="shared" si="237"/>
        <v/>
      </c>
      <c r="L1023" s="16" t="str">
        <f t="shared" si="237"/>
        <v>Studien-</v>
      </c>
    </row>
    <row r="1024" spans="1:16" ht="12.75" hidden="1" customHeight="1" outlineLevel="1" x14ac:dyDescent="0.2">
      <c r="A1024" s="246"/>
      <c r="B1024" s="92"/>
      <c r="C1024" s="16" t="str">
        <f t="shared" si="234"/>
        <v/>
      </c>
      <c r="D1024" s="16" t="str">
        <f t="shared" ref="D1024:L1024" si="238">D1008</f>
        <v/>
      </c>
      <c r="E1024" s="16" t="str">
        <f t="shared" si="238"/>
        <v/>
      </c>
      <c r="F1024" s="16" t="str">
        <f t="shared" si="238"/>
        <v/>
      </c>
      <c r="G1024" s="16" t="str">
        <f t="shared" si="238"/>
        <v/>
      </c>
      <c r="H1024" s="16" t="str">
        <f t="shared" si="238"/>
        <v/>
      </c>
      <c r="I1024" s="16" t="str">
        <f t="shared" si="238"/>
        <v/>
      </c>
      <c r="J1024" s="16" t="str">
        <f t="shared" si="238"/>
        <v/>
      </c>
      <c r="K1024" s="16" t="str">
        <f t="shared" si="238"/>
        <v/>
      </c>
      <c r="L1024" s="16" t="str">
        <f t="shared" si="238"/>
        <v>kosten</v>
      </c>
    </row>
    <row r="1025" spans="1:12" ht="12.75" hidden="1" customHeight="1" outlineLevel="1" x14ac:dyDescent="0.2">
      <c r="A1025" s="246"/>
      <c r="B1025" s="92"/>
      <c r="C1025" s="16" t="str">
        <f t="shared" si="234"/>
        <v/>
      </c>
      <c r="D1025" s="16" t="str">
        <f t="shared" ref="D1025:L1025" si="239">D1009</f>
        <v/>
      </c>
      <c r="E1025" s="16" t="str">
        <f t="shared" si="239"/>
        <v/>
      </c>
      <c r="F1025" s="16" t="str">
        <f t="shared" si="239"/>
        <v/>
      </c>
      <c r="G1025" s="16" t="str">
        <f t="shared" si="239"/>
        <v/>
      </c>
      <c r="H1025" s="16" t="str">
        <f t="shared" si="239"/>
        <v/>
      </c>
      <c r="I1025" s="16" t="str">
        <f t="shared" si="239"/>
        <v/>
      </c>
      <c r="J1025" s="16" t="str">
        <f t="shared" si="239"/>
        <v/>
      </c>
      <c r="K1025" s="16" t="str">
        <f t="shared" si="239"/>
        <v/>
      </c>
      <c r="L1025" s="16" t="str">
        <f t="shared" si="239"/>
        <v>(lt. Spalte 3)</v>
      </c>
    </row>
    <row r="1026" spans="1:12" ht="12.75" hidden="1" customHeight="1" outlineLevel="1" x14ac:dyDescent="0.2">
      <c r="A1026" s="246"/>
      <c r="B1026" s="92"/>
      <c r="C1026" s="16" t="str">
        <f t="shared" si="234"/>
        <v/>
      </c>
      <c r="D1026" s="16" t="str">
        <f t="shared" ref="D1026:L1026" si="240">D1010</f>
        <v/>
      </c>
      <c r="E1026" s="16" t="str">
        <f t="shared" si="240"/>
        <v/>
      </c>
      <c r="F1026" s="16" t="str">
        <f t="shared" si="240"/>
        <v/>
      </c>
      <c r="G1026" s="16" t="str">
        <f t="shared" si="240"/>
        <v/>
      </c>
      <c r="H1026" s="16" t="str">
        <f t="shared" si="240"/>
        <v/>
      </c>
      <c r="I1026" s="16" t="str">
        <f t="shared" si="240"/>
        <v/>
      </c>
      <c r="J1026" s="16" t="str">
        <f t="shared" si="240"/>
        <v/>
      </c>
      <c r="K1026" s="16" t="str">
        <f t="shared" si="240"/>
        <v/>
      </c>
      <c r="L1026" s="16" t="str">
        <f t="shared" si="240"/>
        <v/>
      </c>
    </row>
    <row r="1027" spans="1:12" ht="12.75" hidden="1" customHeight="1" outlineLevel="1" x14ac:dyDescent="0.2">
      <c r="A1027" s="247"/>
      <c r="B1027" s="93"/>
      <c r="C1027" s="17" t="str">
        <f t="shared" ref="C1027:L1027" si="241">C1011</f>
        <v>€</v>
      </c>
      <c r="D1027" s="17" t="str">
        <f t="shared" si="241"/>
        <v>€</v>
      </c>
      <c r="E1027" s="17" t="str">
        <f t="shared" si="241"/>
        <v>€</v>
      </c>
      <c r="F1027" s="17" t="str">
        <f t="shared" si="241"/>
        <v>€</v>
      </c>
      <c r="G1027" s="17" t="str">
        <f t="shared" si="241"/>
        <v>€</v>
      </c>
      <c r="H1027" s="17" t="str">
        <f t="shared" si="241"/>
        <v>€</v>
      </c>
      <c r="I1027" s="17" t="str">
        <f t="shared" si="241"/>
        <v>€</v>
      </c>
      <c r="J1027" s="17" t="str">
        <f t="shared" si="241"/>
        <v>€</v>
      </c>
      <c r="K1027" s="17" t="str">
        <f t="shared" si="241"/>
        <v>€</v>
      </c>
      <c r="L1027" s="17" t="str">
        <f t="shared" si="241"/>
        <v>€</v>
      </c>
    </row>
    <row r="1028" spans="1:12" ht="12.75" hidden="1" customHeight="1" outlineLevel="1" x14ac:dyDescent="0.2">
      <c r="A1028" s="44">
        <f>A1012</f>
        <v>-2000</v>
      </c>
      <c r="B1028" s="89"/>
      <c r="C1028" s="87">
        <v>0</v>
      </c>
      <c r="D1028" s="87">
        <v>0</v>
      </c>
      <c r="E1028" s="87">
        <v>0</v>
      </c>
      <c r="F1028" s="87">
        <v>0</v>
      </c>
      <c r="G1028" s="87">
        <v>0</v>
      </c>
      <c r="H1028" s="87">
        <v>0</v>
      </c>
      <c r="I1028" s="87">
        <v>0</v>
      </c>
      <c r="J1028" s="87">
        <v>0</v>
      </c>
      <c r="K1028" s="87">
        <v>0</v>
      </c>
      <c r="L1028" s="87">
        <v>0</v>
      </c>
    </row>
    <row r="1029" spans="1:12" ht="12.75" hidden="1" customHeight="1" outlineLevel="1" x14ac:dyDescent="0.2">
      <c r="A1029" s="44">
        <f>A1028+1</f>
        <v>-1999</v>
      </c>
      <c r="B1029" s="89"/>
      <c r="C1029" s="87">
        <v>0</v>
      </c>
      <c r="D1029" s="87">
        <v>0</v>
      </c>
      <c r="E1029" s="87">
        <v>0</v>
      </c>
      <c r="F1029" s="87">
        <v>0</v>
      </c>
      <c r="G1029" s="87">
        <v>0</v>
      </c>
      <c r="H1029" s="87">
        <v>0</v>
      </c>
      <c r="I1029" s="87">
        <v>0</v>
      </c>
      <c r="J1029" s="87">
        <v>0</v>
      </c>
      <c r="K1029" s="87">
        <v>0</v>
      </c>
      <c r="L1029" s="87">
        <v>0</v>
      </c>
    </row>
    <row r="1030" spans="1:12" ht="12.75" hidden="1" customHeight="1" outlineLevel="1" x14ac:dyDescent="0.2">
      <c r="A1030" s="44">
        <f>A1029+1</f>
        <v>-1998</v>
      </c>
      <c r="B1030" s="89"/>
      <c r="C1030" s="87">
        <v>0</v>
      </c>
      <c r="D1030" s="87">
        <v>0</v>
      </c>
      <c r="E1030" s="87">
        <v>0</v>
      </c>
      <c r="F1030" s="87">
        <v>0</v>
      </c>
      <c r="G1030" s="87">
        <v>0</v>
      </c>
      <c r="H1030" s="87">
        <v>0</v>
      </c>
      <c r="I1030" s="87">
        <v>0</v>
      </c>
      <c r="J1030" s="87">
        <v>0</v>
      </c>
      <c r="K1030" s="87">
        <v>0</v>
      </c>
      <c r="L1030" s="87">
        <v>0</v>
      </c>
    </row>
    <row r="1031" spans="1:12" ht="12.75" hidden="1" customHeight="1" x14ac:dyDescent="0.2"/>
    <row r="1032" spans="1:12" ht="12.75" hidden="1" customHeight="1" x14ac:dyDescent="0.2">
      <c r="A1032" s="76" t="str">
        <f>CONCATENATE("korrigierte Haushaltsjahre (",$E$5,")")</f>
        <v>korrigierte Haushaltsjahre (ohne FuE-Kategorien)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86" t="str">
        <f>$A$2</f>
        <v>BN: ______________________</v>
      </c>
    </row>
    <row r="1033" spans="1:12" ht="12.75" hidden="1" customHeight="1" outlineLevel="1" x14ac:dyDescent="0.2"/>
    <row r="1034" spans="1:12" ht="12.75" hidden="1" customHeight="1" outlineLevel="1" x14ac:dyDescent="0.2">
      <c r="A1034" s="245" t="str">
        <f>A1020</f>
        <v>Jahr</v>
      </c>
      <c r="B1034" s="91"/>
      <c r="C1034" s="250" t="str">
        <f>C1020</f>
        <v xml:space="preserve">Ausgabengruppe </v>
      </c>
      <c r="D1034" s="239"/>
      <c r="E1034" s="239"/>
      <c r="F1034" s="239"/>
      <c r="G1034" s="239"/>
      <c r="H1034" s="239"/>
      <c r="I1034" s="239"/>
      <c r="J1034" s="239"/>
      <c r="K1034" s="239"/>
      <c r="L1034" s="239"/>
    </row>
    <row r="1035" spans="1:12" ht="12.75" hidden="1" customHeight="1" outlineLevel="1" x14ac:dyDescent="0.2">
      <c r="A1035" s="246"/>
      <c r="B1035" s="92"/>
      <c r="C1035" s="75" t="str">
        <f t="shared" ref="C1035:L1041" si="242">C1021</f>
        <v/>
      </c>
      <c r="D1035" s="15" t="str">
        <f t="shared" si="242"/>
        <v/>
      </c>
      <c r="E1035" s="15" t="str">
        <f t="shared" si="242"/>
        <v/>
      </c>
      <c r="F1035" s="15" t="str">
        <f t="shared" si="242"/>
        <v/>
      </c>
      <c r="G1035" s="15" t="str">
        <f t="shared" si="242"/>
        <v/>
      </c>
      <c r="H1035" s="15" t="str">
        <f t="shared" si="242"/>
        <v/>
      </c>
      <c r="I1035" s="15" t="str">
        <f t="shared" si="242"/>
        <v/>
      </c>
      <c r="J1035" s="15" t="str">
        <f t="shared" si="242"/>
        <v/>
      </c>
      <c r="K1035" s="15" t="str">
        <f t="shared" si="242"/>
        <v/>
      </c>
      <c r="L1035" s="15" t="str">
        <f t="shared" si="242"/>
        <v/>
      </c>
    </row>
    <row r="1036" spans="1:12" ht="12.75" hidden="1" customHeight="1" outlineLevel="1" x14ac:dyDescent="0.2">
      <c r="A1036" s="246"/>
      <c r="B1036" s="92" t="s">
        <v>58</v>
      </c>
      <c r="C1036" s="73" t="str">
        <f t="shared" si="242"/>
        <v/>
      </c>
      <c r="D1036" s="16" t="str">
        <f t="shared" si="242"/>
        <v>Personal</v>
      </c>
      <c r="E1036" s="16" t="str">
        <f t="shared" si="242"/>
        <v>Gemein-</v>
      </c>
      <c r="F1036" s="16" t="str">
        <f t="shared" si="242"/>
        <v/>
      </c>
      <c r="G1036" s="16" t="str">
        <f t="shared" si="242"/>
        <v/>
      </c>
      <c r="H1036" s="16" t="str">
        <f t="shared" si="242"/>
        <v/>
      </c>
      <c r="I1036" s="16" t="str">
        <f t="shared" si="242"/>
        <v/>
      </c>
      <c r="J1036" s="16" t="str">
        <f t="shared" si="242"/>
        <v/>
      </c>
      <c r="K1036" s="16" t="str">
        <f t="shared" si="242"/>
        <v/>
      </c>
      <c r="L1036" s="16" t="str">
        <f t="shared" si="242"/>
        <v>externe</v>
      </c>
    </row>
    <row r="1037" spans="1:12" ht="12.75" hidden="1" customHeight="1" outlineLevel="1" x14ac:dyDescent="0.2">
      <c r="A1037" s="246"/>
      <c r="B1037" s="92"/>
      <c r="C1037" s="73" t="str">
        <f t="shared" si="242"/>
        <v/>
      </c>
      <c r="D1037" s="16" t="str">
        <f t="shared" si="242"/>
        <v>Sp. 5x6</v>
      </c>
      <c r="E1037" s="16" t="str">
        <f t="shared" si="242"/>
        <v>kosten</v>
      </c>
      <c r="F1037" s="16" t="str">
        <f t="shared" si="242"/>
        <v/>
      </c>
      <c r="G1037" s="16" t="str">
        <f t="shared" si="242"/>
        <v/>
      </c>
      <c r="H1037" s="16" t="str">
        <f t="shared" si="242"/>
        <v/>
      </c>
      <c r="I1037" s="16" t="str">
        <f t="shared" si="242"/>
        <v/>
      </c>
      <c r="J1037" s="16" t="str">
        <f t="shared" si="242"/>
        <v/>
      </c>
      <c r="K1037" s="16" t="str">
        <f t="shared" si="242"/>
        <v/>
      </c>
      <c r="L1037" s="16" t="str">
        <f t="shared" si="242"/>
        <v>Studien-</v>
      </c>
    </row>
    <row r="1038" spans="1:12" ht="12.75" hidden="1" customHeight="1" outlineLevel="1" x14ac:dyDescent="0.2">
      <c r="A1038" s="246"/>
      <c r="B1038" s="92"/>
      <c r="C1038" s="73" t="str">
        <f t="shared" si="242"/>
        <v/>
      </c>
      <c r="D1038" s="16" t="str">
        <f t="shared" si="242"/>
        <v/>
      </c>
      <c r="E1038" s="16" t="str">
        <f t="shared" si="242"/>
        <v/>
      </c>
      <c r="F1038" s="16" t="str">
        <f t="shared" si="242"/>
        <v/>
      </c>
      <c r="G1038" s="16" t="str">
        <f t="shared" si="242"/>
        <v/>
      </c>
      <c r="H1038" s="16" t="str">
        <f t="shared" si="242"/>
        <v/>
      </c>
      <c r="I1038" s="16" t="str">
        <f t="shared" si="242"/>
        <v/>
      </c>
      <c r="J1038" s="16" t="str">
        <f t="shared" si="242"/>
        <v/>
      </c>
      <c r="K1038" s="16" t="str">
        <f t="shared" si="242"/>
        <v/>
      </c>
      <c r="L1038" s="16" t="str">
        <f t="shared" si="242"/>
        <v>kosten</v>
      </c>
    </row>
    <row r="1039" spans="1:12" ht="12.75" hidden="1" customHeight="1" outlineLevel="1" x14ac:dyDescent="0.2">
      <c r="A1039" s="246"/>
      <c r="B1039" s="92"/>
      <c r="C1039" s="73" t="str">
        <f t="shared" si="242"/>
        <v/>
      </c>
      <c r="D1039" s="16" t="str">
        <f t="shared" si="242"/>
        <v/>
      </c>
      <c r="E1039" s="16" t="str">
        <f t="shared" si="242"/>
        <v/>
      </c>
      <c r="F1039" s="16" t="str">
        <f t="shared" si="242"/>
        <v/>
      </c>
      <c r="G1039" s="16" t="str">
        <f t="shared" si="242"/>
        <v/>
      </c>
      <c r="H1039" s="16" t="str">
        <f t="shared" si="242"/>
        <v/>
      </c>
      <c r="I1039" s="16" t="str">
        <f t="shared" si="242"/>
        <v/>
      </c>
      <c r="J1039" s="16" t="str">
        <f t="shared" si="242"/>
        <v/>
      </c>
      <c r="K1039" s="16" t="str">
        <f t="shared" si="242"/>
        <v/>
      </c>
      <c r="L1039" s="16" t="str">
        <f t="shared" si="242"/>
        <v>(lt. Spalte 3)</v>
      </c>
    </row>
    <row r="1040" spans="1:12" ht="12.75" hidden="1" customHeight="1" outlineLevel="1" x14ac:dyDescent="0.2">
      <c r="A1040" s="246"/>
      <c r="B1040" s="92"/>
      <c r="C1040" s="73" t="str">
        <f t="shared" si="242"/>
        <v/>
      </c>
      <c r="D1040" s="16" t="str">
        <f t="shared" si="242"/>
        <v/>
      </c>
      <c r="E1040" s="16" t="str">
        <f t="shared" si="242"/>
        <v/>
      </c>
      <c r="F1040" s="16" t="str">
        <f t="shared" si="242"/>
        <v/>
      </c>
      <c r="G1040" s="16" t="str">
        <f t="shared" si="242"/>
        <v/>
      </c>
      <c r="H1040" s="16" t="str">
        <f t="shared" si="242"/>
        <v/>
      </c>
      <c r="I1040" s="16" t="str">
        <f t="shared" si="242"/>
        <v/>
      </c>
      <c r="J1040" s="16" t="str">
        <f t="shared" si="242"/>
        <v/>
      </c>
      <c r="K1040" s="16" t="str">
        <f t="shared" si="242"/>
        <v/>
      </c>
      <c r="L1040" s="16" t="str">
        <f t="shared" si="242"/>
        <v/>
      </c>
    </row>
    <row r="1041" spans="1:60" ht="12.75" hidden="1" customHeight="1" outlineLevel="1" x14ac:dyDescent="0.2">
      <c r="A1041" s="247"/>
      <c r="B1041" s="93"/>
      <c r="C1041" s="74" t="str">
        <f t="shared" si="242"/>
        <v>€</v>
      </c>
      <c r="D1041" s="17" t="str">
        <f t="shared" si="242"/>
        <v>€</v>
      </c>
      <c r="E1041" s="17" t="str">
        <f t="shared" si="242"/>
        <v>€</v>
      </c>
      <c r="F1041" s="17" t="str">
        <f t="shared" si="242"/>
        <v>€</v>
      </c>
      <c r="G1041" s="17" t="str">
        <f t="shared" si="242"/>
        <v>€</v>
      </c>
      <c r="H1041" s="17" t="str">
        <f t="shared" si="242"/>
        <v>€</v>
      </c>
      <c r="I1041" s="17" t="str">
        <f t="shared" si="242"/>
        <v>€</v>
      </c>
      <c r="J1041" s="17" t="str">
        <f t="shared" si="242"/>
        <v>€</v>
      </c>
      <c r="K1041" s="17" t="str">
        <f t="shared" si="242"/>
        <v>€</v>
      </c>
      <c r="L1041" s="17" t="str">
        <f t="shared" si="242"/>
        <v>€</v>
      </c>
    </row>
    <row r="1042" spans="1:60" ht="12.75" hidden="1" customHeight="1" outlineLevel="1" x14ac:dyDescent="0.2">
      <c r="A1042" s="44">
        <f>A1028</f>
        <v>-2000</v>
      </c>
      <c r="B1042" s="89">
        <f>SUM(C1042:L1042)</f>
        <v>0</v>
      </c>
      <c r="C1042" s="87">
        <f>C1012-C1028</f>
        <v>0</v>
      </c>
      <c r="D1042" s="87">
        <f>D1012-D1028</f>
        <v>0</v>
      </c>
      <c r="E1042" s="87">
        <f t="shared" ref="E1042:L1042" si="243">E1012-E1028</f>
        <v>0</v>
      </c>
      <c r="F1042" s="87">
        <f t="shared" si="243"/>
        <v>0</v>
      </c>
      <c r="G1042" s="87">
        <f t="shared" si="243"/>
        <v>0</v>
      </c>
      <c r="H1042" s="87">
        <f t="shared" si="243"/>
        <v>0</v>
      </c>
      <c r="I1042" s="87">
        <f t="shared" si="243"/>
        <v>0</v>
      </c>
      <c r="J1042" s="87">
        <f t="shared" si="243"/>
        <v>0</v>
      </c>
      <c r="K1042" s="87">
        <f t="shared" si="243"/>
        <v>0</v>
      </c>
      <c r="L1042" s="87">
        <f t="shared" si="243"/>
        <v>0</v>
      </c>
    </row>
    <row r="1043" spans="1:60" ht="12.75" hidden="1" customHeight="1" outlineLevel="1" x14ac:dyDescent="0.2">
      <c r="A1043" s="44">
        <f>A1042+1</f>
        <v>-1999</v>
      </c>
      <c r="B1043" s="89">
        <f>SUM(C1043:L1043)</f>
        <v>0</v>
      </c>
      <c r="C1043" s="87">
        <f>C1013+C1028-C1029</f>
        <v>0</v>
      </c>
      <c r="D1043" s="87">
        <f t="shared" ref="D1043:L1043" si="244">D1013+D1028-D1029</f>
        <v>0</v>
      </c>
      <c r="E1043" s="87">
        <f t="shared" si="244"/>
        <v>0</v>
      </c>
      <c r="F1043" s="87">
        <f t="shared" si="244"/>
        <v>0</v>
      </c>
      <c r="G1043" s="87">
        <f t="shared" si="244"/>
        <v>0</v>
      </c>
      <c r="H1043" s="87">
        <f t="shared" si="244"/>
        <v>0</v>
      </c>
      <c r="I1043" s="87">
        <f t="shared" si="244"/>
        <v>0</v>
      </c>
      <c r="J1043" s="87">
        <f t="shared" si="244"/>
        <v>0</v>
      </c>
      <c r="K1043" s="87">
        <f t="shared" si="244"/>
        <v>0</v>
      </c>
      <c r="L1043" s="87">
        <f t="shared" si="244"/>
        <v>0</v>
      </c>
    </row>
    <row r="1044" spans="1:60" ht="12.75" hidden="1" customHeight="1" outlineLevel="1" x14ac:dyDescent="0.2">
      <c r="A1044" s="44">
        <f>A1043+1</f>
        <v>-1998</v>
      </c>
      <c r="B1044" s="89">
        <f>SUM(C1044:L1044)</f>
        <v>0</v>
      </c>
      <c r="C1044" s="87">
        <f>C1014+C1029-C1030</f>
        <v>0</v>
      </c>
      <c r="D1044" s="87">
        <f t="shared" ref="D1044:L1044" si="245">D1014+D1029-D1030</f>
        <v>0</v>
      </c>
      <c r="E1044" s="87">
        <f t="shared" si="245"/>
        <v>0</v>
      </c>
      <c r="F1044" s="87">
        <f t="shared" si="245"/>
        <v>0</v>
      </c>
      <c r="G1044" s="87">
        <f t="shared" si="245"/>
        <v>0</v>
      </c>
      <c r="H1044" s="87">
        <f t="shared" si="245"/>
        <v>0</v>
      </c>
      <c r="I1044" s="87">
        <f t="shared" si="245"/>
        <v>0</v>
      </c>
      <c r="J1044" s="87">
        <f t="shared" si="245"/>
        <v>0</v>
      </c>
      <c r="K1044" s="87">
        <f t="shared" si="245"/>
        <v>0</v>
      </c>
      <c r="L1044" s="87">
        <f t="shared" si="245"/>
        <v>0</v>
      </c>
    </row>
    <row r="1045" spans="1:60" ht="12.75" hidden="1" customHeight="1" outlineLevel="1" x14ac:dyDescent="0.2">
      <c r="A1045" s="44">
        <f>A1044+1</f>
        <v>-1997</v>
      </c>
      <c r="B1045" s="89">
        <f>SUM(C1045:L1045)</f>
        <v>0</v>
      </c>
      <c r="C1045" s="87">
        <f>C1015+C1030</f>
        <v>0</v>
      </c>
      <c r="D1045" s="87">
        <f t="shared" ref="D1045:L1045" si="246">D1015+D1030</f>
        <v>0</v>
      </c>
      <c r="E1045" s="87">
        <f t="shared" si="246"/>
        <v>0</v>
      </c>
      <c r="F1045" s="87">
        <f t="shared" si="246"/>
        <v>0</v>
      </c>
      <c r="G1045" s="87">
        <f t="shared" si="246"/>
        <v>0</v>
      </c>
      <c r="H1045" s="87">
        <f t="shared" si="246"/>
        <v>0</v>
      </c>
      <c r="I1045" s="87">
        <f t="shared" si="246"/>
        <v>0</v>
      </c>
      <c r="J1045" s="87">
        <f t="shared" si="246"/>
        <v>0</v>
      </c>
      <c r="K1045" s="87">
        <f t="shared" si="246"/>
        <v>0</v>
      </c>
      <c r="L1045" s="87">
        <f t="shared" si="246"/>
        <v>0</v>
      </c>
    </row>
    <row r="1046" spans="1:60" ht="12.75" hidden="1" customHeight="1" outlineLevel="1" thickBot="1" x14ac:dyDescent="0.25">
      <c r="A1046" s="84"/>
      <c r="B1046" s="90">
        <f>SUM(C1046:L1046)</f>
        <v>0</v>
      </c>
      <c r="C1046" s="88">
        <f t="shared" ref="C1046:L1046" si="247">SUM(C1042:C1045)</f>
        <v>0</v>
      </c>
      <c r="D1046" s="85">
        <f t="shared" si="247"/>
        <v>0</v>
      </c>
      <c r="E1046" s="85">
        <f t="shared" si="247"/>
        <v>0</v>
      </c>
      <c r="F1046" s="85">
        <f t="shared" si="247"/>
        <v>0</v>
      </c>
      <c r="G1046" s="85">
        <f t="shared" si="247"/>
        <v>0</v>
      </c>
      <c r="H1046" s="85">
        <f t="shared" si="247"/>
        <v>0</v>
      </c>
      <c r="I1046" s="85">
        <f t="shared" si="247"/>
        <v>0</v>
      </c>
      <c r="J1046" s="85">
        <f t="shared" si="247"/>
        <v>0</v>
      </c>
      <c r="K1046" s="85">
        <f t="shared" si="247"/>
        <v>0</v>
      </c>
      <c r="L1046" s="85">
        <f t="shared" si="247"/>
        <v>0</v>
      </c>
    </row>
    <row r="1047" spans="1:60" ht="12.75" hidden="1" customHeight="1" thickTop="1" x14ac:dyDescent="0.2"/>
    <row r="1048" spans="1:60" ht="12.75" hidden="1" customHeight="1" x14ac:dyDescent="0.2">
      <c r="A1048" s="76" t="str">
        <f>CONCATENATE("Aufteilung und Abrunden auf ganzzahlige Werte (",$E$5,")")</f>
        <v>Aufteilung und Abrunden auf ganzzahlige Werte (ohne FuE-Kategorien)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86" t="str">
        <f>$A$2</f>
        <v>BN: ______________________</v>
      </c>
      <c r="N1048" s="76" t="s">
        <v>122</v>
      </c>
      <c r="O1048" s="191"/>
      <c r="P1048" s="191"/>
      <c r="Q1048" s="191"/>
      <c r="R1048" s="191"/>
    </row>
    <row r="1049" spans="1:60" s="1" customFormat="1" ht="12.75" hidden="1" customHeight="1" outlineLevel="1" x14ac:dyDescent="0.2"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</row>
    <row r="1050" spans="1:60" s="1" customFormat="1" ht="12.75" hidden="1" customHeight="1" outlineLevel="1" x14ac:dyDescent="0.2">
      <c r="A1050" s="276" t="str">
        <f>$C$11</f>
        <v xml:space="preserve">Ausgabengruppe </v>
      </c>
      <c r="B1050" s="276"/>
      <c r="C1050" s="276"/>
      <c r="D1050" s="54">
        <f>$A$6</f>
        <v>0</v>
      </c>
      <c r="E1050" s="54">
        <f>D1050+1</f>
        <v>1</v>
      </c>
      <c r="F1050" s="54">
        <f>E1050+1</f>
        <v>2</v>
      </c>
      <c r="G1050" s="54">
        <f>F1050+1</f>
        <v>3</v>
      </c>
      <c r="H1050" s="54" t="s">
        <v>17</v>
      </c>
      <c r="I1050" s="97" t="s">
        <v>22</v>
      </c>
      <c r="N1050" s="189">
        <f>D1050</f>
        <v>0</v>
      </c>
      <c r="O1050" s="189">
        <f t="shared" ref="O1050:R1051" si="248">E1050</f>
        <v>1</v>
      </c>
      <c r="P1050" s="189">
        <f t="shared" si="248"/>
        <v>2</v>
      </c>
      <c r="Q1050" s="189">
        <f t="shared" si="248"/>
        <v>3</v>
      </c>
      <c r="R1050" s="189" t="str">
        <f t="shared" si="248"/>
        <v>Summe</v>
      </c>
      <c r="S1050" s="4"/>
      <c r="T1050" s="4"/>
      <c r="U1050" s="4"/>
      <c r="V1050" s="4"/>
      <c r="W1050" s="4"/>
      <c r="X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</row>
    <row r="1051" spans="1:60" s="1" customFormat="1" ht="12.75" hidden="1" customHeight="1" outlineLevel="1" x14ac:dyDescent="0.2">
      <c r="A1051" s="277"/>
      <c r="B1051" s="277"/>
      <c r="C1051" s="277"/>
      <c r="D1051" s="56" t="str">
        <f>$D$18</f>
        <v>€</v>
      </c>
      <c r="E1051" s="56" t="str">
        <f>D1051</f>
        <v>€</v>
      </c>
      <c r="F1051" s="56" t="str">
        <f>E1051</f>
        <v>€</v>
      </c>
      <c r="G1051" s="56" t="str">
        <f>F1051</f>
        <v>€</v>
      </c>
      <c r="H1051" s="56" t="str">
        <f>G1051</f>
        <v>€</v>
      </c>
      <c r="I1051" s="98" t="str">
        <f>H1051</f>
        <v>€</v>
      </c>
      <c r="N1051" s="190" t="str">
        <f>D1051</f>
        <v>€</v>
      </c>
      <c r="O1051" s="190" t="str">
        <f t="shared" si="248"/>
        <v>€</v>
      </c>
      <c r="P1051" s="190" t="str">
        <f t="shared" si="248"/>
        <v>€</v>
      </c>
      <c r="Q1051" s="190" t="str">
        <f t="shared" si="248"/>
        <v>€</v>
      </c>
      <c r="R1051" s="190" t="str">
        <f t="shared" si="248"/>
        <v>€</v>
      </c>
      <c r="S1051" s="4"/>
      <c r="T1051" s="4"/>
      <c r="U1051" s="4"/>
      <c r="V1051" s="4"/>
      <c r="W1051" s="4"/>
      <c r="X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</row>
    <row r="1052" spans="1:60" s="1" customFormat="1" ht="12.75" hidden="1" customHeight="1" outlineLevel="1" x14ac:dyDescent="0.2">
      <c r="A1052" s="278" t="str">
        <f>Finanzierungsplan!$A$7</f>
        <v/>
      </c>
      <c r="B1052" s="278"/>
      <c r="C1052" s="278"/>
      <c r="D1052" s="59">
        <f>ROUNDDOWN(C1042,0)</f>
        <v>0</v>
      </c>
      <c r="E1052" s="59">
        <f>ROUNDDOWN(C1043+MOD(C1042,1),0)</f>
        <v>0</v>
      </c>
      <c r="F1052" s="59">
        <f>ROUNDDOWN(C1044+MOD(SUM(C1042:C1043),1),0)</f>
        <v>0</v>
      </c>
      <c r="G1052" s="59">
        <f>ROUNDDOWN(C1045+MOD(SUM(C1042:C1044),1),0)</f>
        <v>0</v>
      </c>
      <c r="H1052" s="65">
        <f>SUM(D1052:G1052)</f>
        <v>0</v>
      </c>
      <c r="I1052" s="64">
        <f>C1046</f>
        <v>0</v>
      </c>
      <c r="N1052" s="59">
        <f>ROUNDDOWN(C1012,0)</f>
        <v>0</v>
      </c>
      <c r="O1052" s="59">
        <f>ROUNDDOWN(C1013+MOD(C1012,1),0)</f>
        <v>0</v>
      </c>
      <c r="P1052" s="59">
        <f>ROUNDDOWN(C1014+MOD(SUM(C1012:C1013),1),0)</f>
        <v>0</v>
      </c>
      <c r="Q1052" s="59">
        <f>ROUNDDOWN(C1015+MOD(SUM(C1012:C1014),1),0)</f>
        <v>0</v>
      </c>
      <c r="R1052" s="198">
        <f>SUM(N1052:Q1052)</f>
        <v>0</v>
      </c>
      <c r="S1052" s="4"/>
      <c r="T1052" s="4"/>
      <c r="U1052" s="4"/>
      <c r="V1052" s="4"/>
      <c r="W1052" s="4"/>
      <c r="X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</row>
    <row r="1053" spans="1:60" s="1" customFormat="1" ht="12.75" hidden="1" customHeight="1" outlineLevel="1" x14ac:dyDescent="0.2">
      <c r="A1053" s="273" t="str">
        <f>Finanzierungsplan!$A$9</f>
        <v>Personal</v>
      </c>
      <c r="B1053" s="274"/>
      <c r="C1053" s="283"/>
      <c r="D1053" s="60">
        <f>IF(C1054=0,
ROUNDDOWN(IF(SUM(D1043:D1045)=0,IF(D1042=0,0,D1042),D1042-MOD(D1042,1)),0),
ROUNDDOWN(IF(SUM(D1043:D1045)=0,IF(D1042=0,0,D1042),D1042-MOD(D1042,ROUNDUP(1/$C$1054,2))),0))</f>
        <v>0</v>
      </c>
      <c r="E1053" s="60">
        <f>IF(C1054=0,
ROUNDDOWN(IF(SUM(D1044:D1045)=0,IF(D1043=0,0,D1043+MOD(D1042,1)),D1043+MOD(D1042,1)-MOD(D1043+MOD(D1042,1),1)),0),
ROUNDDOWN(IF(SUM(D1044:D1045)=0,IF(D1043=0,0,D1043+MOD(D1042,ROUNDUP(1/$C$1054,2))),D1043+MOD(D1042,ROUNDUP(1/$C$1054,2))-MOD(D1043+MOD(D1042,ROUNDUP(1/$C$1054,2)),ROUNDUP(1/$C$1054,2))),0))</f>
        <v>0</v>
      </c>
      <c r="F1053" s="60">
        <f>IF(C1054=0,
ROUNDDOWN(IF(D1045=0,IF(D1044=0,0,D1044+MOD(SUM(D1042:D1043),1)),D1044+MOD(SUM(D1042:D1043),1)-MOD(D1044+MOD(SUM(D1042:D1043),1),1)),0),
ROUNDDOWN(IF(D1045=0,IF(D1044=0,0,D1044+MOD(SUM(D1042:D1043),ROUNDUP(1/$C$1054,2))),D1044+MOD(SUM(D1042:D1043),ROUNDUP(1/$C$1054,2))-MOD(D1044+MOD(SUM(D1042:D1043),ROUNDUP(1/$C$1054,2)),ROUNDUP(1/$C$1054,2))),0))</f>
        <v>0</v>
      </c>
      <c r="G1053" s="60">
        <f>IF(C1054=0,
ROUNDDOWN(IF(D1045=0,0,D1045+MOD(SUM(D1042:D1044),1)),0),
ROUNDDOWN(IF(D1045=0,0,D1045+MOD(SUM(D1042:D1044),ROUNDUP(1/$C$1054,2))),0))</f>
        <v>0</v>
      </c>
      <c r="H1053" s="61">
        <f>SUM(D1053:G1053)</f>
        <v>0</v>
      </c>
      <c r="I1053" s="64">
        <f>D1046</f>
        <v>0</v>
      </c>
      <c r="N1053" s="60">
        <f>IF(C1054=0,
ROUNDDOWN(IF(SUM(D1013:D1015)=0,IF(D1012=0,0,D1012),D1012-MOD(D1012,1)),0),
ROUNDDOWN(IF(SUM(D1013:D1015)=0,IF(D1012=0,0,D1012),D1012-MOD(D1012,ROUNDUP(1/$C$1054,2))),0))</f>
        <v>0</v>
      </c>
      <c r="O1053" s="60">
        <f>IF(C1054=0,
ROUNDDOWN(IF(SUM(D1014:D1015)=0,IF(D1013=0,0,D1013+MOD(D1012,1)),D1013+MOD(D1012,1)-MOD(D1013+MOD(D1012,1),1)),0),
ROUNDDOWN(IF(SUM(D1014:D1015)=0,IF(D1013=0,0,D1013+MOD(D1012,ROUNDUP(1/$C$1054,2))),D1013+MOD(D1012,ROUNDUP(1/$C$1054,2))-MOD(D1013+MOD(D1012,ROUNDUP(1/$C$1054,2)),ROUNDUP(1/$C$1054,2))),0))</f>
        <v>0</v>
      </c>
      <c r="P1053" s="60">
        <f>IF(C1054=0,
ROUNDDOWN(IF(D1015=0,IF(D1014=0,0,D1014+MOD(SUM(D1012:D1013),1)),D1014+MOD(SUM(D1012:D1013),1)-MOD(D1014+MOD(SUM(D1012:D1013),1),1)),0),
ROUNDDOWN(IF(D1015=0,IF(D1014=0,0,D1014+MOD(SUM(D1012:D1013),ROUNDUP(1/$C$1054,2))),D1014+MOD(SUM(D1012:D1013),ROUNDUP(1/$C$1054,2))-MOD(D1014+MOD(SUM(D1012:D1013),ROUNDUP(1/$C$1054,2)),ROUNDUP(1/$C$1054,2))),0))</f>
        <v>0</v>
      </c>
      <c r="Q1053" s="60">
        <f>IF(C1054=0,
ROUNDDOWN(IF(D1015=0,0,D1015+MOD(SUM(D1012:D1014),1)),0),
ROUNDDOWN(IF(D1015=0,0,D1015+MOD(SUM(D1012:D1014),ROUNDUP(1/$C$1054,2))),0))</f>
        <v>0</v>
      </c>
      <c r="R1053" s="199">
        <f>SUM(N1053:Q1053)</f>
        <v>0</v>
      </c>
      <c r="S1053" s="4"/>
      <c r="T1053" s="4"/>
      <c r="U1053" s="4"/>
      <c r="V1053" s="4"/>
      <c r="W1053" s="4"/>
      <c r="X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</row>
    <row r="1054" spans="1:60" s="1" customFormat="1" ht="12.75" hidden="1" customHeight="1" outlineLevel="1" x14ac:dyDescent="0.2">
      <c r="A1054" s="280" t="str">
        <f>Finanzierungsplan!$A$10</f>
        <v>Gemeinkosten</v>
      </c>
      <c r="B1054" s="281"/>
      <c r="C1054" s="159">
        <f>$D$7</f>
        <v>0.25</v>
      </c>
      <c r="D1054" s="60">
        <f>ROUNDDOWN(ROUNDDOWN(D1053*$C$1054,2),0)</f>
        <v>0</v>
      </c>
      <c r="E1054" s="60">
        <f>ROUNDDOWN(ROUNDDOWN(E1053*$C$1054,2),0)</f>
        <v>0</v>
      </c>
      <c r="F1054" s="60">
        <f>ROUNDDOWN(ROUNDDOWN(F1053*$C$1054,2),0)</f>
        <v>0</v>
      </c>
      <c r="G1054" s="60">
        <f>ROUNDDOWN(ROUNDDOWN(G1053*$C$1054,2),0)</f>
        <v>0</v>
      </c>
      <c r="H1054" s="61">
        <f>SUM(D1054:G1054)</f>
        <v>0</v>
      </c>
      <c r="I1054" s="64">
        <f>E1046</f>
        <v>0</v>
      </c>
      <c r="N1054" s="60">
        <f>ROUNDDOWN(ROUNDDOWN(N1053*$C$1054,2),0)</f>
        <v>0</v>
      </c>
      <c r="O1054" s="60">
        <f>ROUNDDOWN(ROUNDDOWN(O1053*$C$1054,2),0)</f>
        <v>0</v>
      </c>
      <c r="P1054" s="60">
        <f>ROUNDDOWN(ROUNDDOWN(P1053*$C$1054,2),0)</f>
        <v>0</v>
      </c>
      <c r="Q1054" s="60">
        <f>ROUNDDOWN(ROUNDDOWN(Q1053*$C$1054,2),0)</f>
        <v>0</v>
      </c>
      <c r="R1054" s="199">
        <f>SUM(N1054:Q1054)</f>
        <v>0</v>
      </c>
      <c r="S1054" s="4"/>
      <c r="T1054" s="4"/>
      <c r="U1054" s="4"/>
      <c r="V1054" s="4"/>
      <c r="W1054" s="4"/>
      <c r="X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</row>
    <row r="1055" spans="1:60" s="1" customFormat="1" ht="12.75" hidden="1" customHeight="1" outlineLevel="1" x14ac:dyDescent="0.2">
      <c r="A1055" s="282" t="str">
        <f>Finanzierungsplan!$A$11</f>
        <v/>
      </c>
      <c r="B1055" s="282"/>
      <c r="C1055" s="282"/>
      <c r="D1055" s="60">
        <f>ROUNDDOWN(F1042,0)</f>
        <v>0</v>
      </c>
      <c r="E1055" s="60">
        <f>ROUNDDOWN(F1043+MOD(F1042,1),0)</f>
        <v>0</v>
      </c>
      <c r="F1055" s="60">
        <f>ROUNDDOWN(F1044+MOD(SUM(F1042:F1043),1),0)</f>
        <v>0</v>
      </c>
      <c r="G1055" s="60">
        <f>ROUNDDOWN(F1045+MOD(SUM(F1042:F1044),1),0)</f>
        <v>0</v>
      </c>
      <c r="H1055" s="61">
        <f t="shared" ref="H1055:H1061" si="249">SUM(D1055:G1055)</f>
        <v>0</v>
      </c>
      <c r="I1055" s="64">
        <f>F1046</f>
        <v>0</v>
      </c>
      <c r="N1055" s="60">
        <f>ROUNDDOWN(F1012,0)</f>
        <v>0</v>
      </c>
      <c r="O1055" s="60">
        <f>ROUNDDOWN(F1013+MOD(F1012,1),0)</f>
        <v>0</v>
      </c>
      <c r="P1055" s="60">
        <f>ROUNDDOWN(F1014+MOD(SUM(F1012:F1013),1),0)</f>
        <v>0</v>
      </c>
      <c r="Q1055" s="60">
        <f>ROUNDDOWN(F1015+MOD(SUM(F1012:F1014),1),0)</f>
        <v>0</v>
      </c>
      <c r="R1055" s="199">
        <f t="shared" ref="R1055:R1061" si="250">SUM(N1055:Q1055)</f>
        <v>0</v>
      </c>
      <c r="S1055" s="4"/>
      <c r="T1055" s="4"/>
      <c r="U1055" s="4"/>
      <c r="V1055" s="4"/>
      <c r="W1055" s="4"/>
      <c r="X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</row>
    <row r="1056" spans="1:60" s="1" customFormat="1" ht="12.75" hidden="1" customHeight="1" outlineLevel="1" x14ac:dyDescent="0.2">
      <c r="A1056" s="282" t="str">
        <f>Finanzierungsplan!$A$12</f>
        <v/>
      </c>
      <c r="B1056" s="282"/>
      <c r="C1056" s="282"/>
      <c r="D1056" s="60">
        <f>ROUNDDOWN(G1042,0)</f>
        <v>0</v>
      </c>
      <c r="E1056" s="60">
        <f>ROUNDDOWN(G1043+MOD(G1042,1),0)</f>
        <v>0</v>
      </c>
      <c r="F1056" s="60">
        <f>ROUNDDOWN(G1044+MOD(SUM(G1042:G1043),1),0)</f>
        <v>0</v>
      </c>
      <c r="G1056" s="60">
        <f>ROUNDDOWN(G1045+MOD(SUM(G1042:G1044),1),0)</f>
        <v>0</v>
      </c>
      <c r="H1056" s="61">
        <f t="shared" si="249"/>
        <v>0</v>
      </c>
      <c r="I1056" s="64">
        <f>G1046</f>
        <v>0</v>
      </c>
      <c r="N1056" s="60">
        <f>ROUNDDOWN(G1012,0)</f>
        <v>0</v>
      </c>
      <c r="O1056" s="60">
        <f>ROUNDDOWN(G1013+MOD(G1012,1),0)</f>
        <v>0</v>
      </c>
      <c r="P1056" s="60">
        <f>ROUNDDOWN(G1014+MOD(SUM(G1012:G1013),1),0)</f>
        <v>0</v>
      </c>
      <c r="Q1056" s="60">
        <f>ROUNDDOWN(G1015+MOD(SUM(G1012:G1014),1),0)</f>
        <v>0</v>
      </c>
      <c r="R1056" s="199">
        <f t="shared" si="250"/>
        <v>0</v>
      </c>
      <c r="S1056" s="4"/>
      <c r="T1056" s="4"/>
      <c r="U1056" s="4"/>
      <c r="V1056" s="4"/>
      <c r="W1056" s="4"/>
      <c r="X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</row>
    <row r="1057" spans="1:60" s="1" customFormat="1" ht="12.75" hidden="1" customHeight="1" outlineLevel="1" x14ac:dyDescent="0.2">
      <c r="A1057" s="282" t="str">
        <f>Finanzierungsplan!$A$13</f>
        <v/>
      </c>
      <c r="B1057" s="282"/>
      <c r="C1057" s="282"/>
      <c r="D1057" s="60">
        <f>ROUNDDOWN(H1042,0)</f>
        <v>0</v>
      </c>
      <c r="E1057" s="60">
        <f>ROUNDDOWN(H1043+MOD(H1042,1),0)</f>
        <v>0</v>
      </c>
      <c r="F1057" s="60">
        <f>ROUNDDOWN(H1044+MOD(SUM(H1042:H1043),1),0)</f>
        <v>0</v>
      </c>
      <c r="G1057" s="60">
        <f>ROUNDDOWN(H1045+MOD(SUM(H1042:H1044),1),0)</f>
        <v>0</v>
      </c>
      <c r="H1057" s="61">
        <f t="shared" si="249"/>
        <v>0</v>
      </c>
      <c r="I1057" s="64">
        <f>H1046</f>
        <v>0</v>
      </c>
      <c r="N1057" s="60">
        <f>ROUNDDOWN(H1012,0)</f>
        <v>0</v>
      </c>
      <c r="O1057" s="60">
        <f>ROUNDDOWN(H1013+MOD(H1012,1),0)</f>
        <v>0</v>
      </c>
      <c r="P1057" s="60">
        <f>ROUNDDOWN(H1014+MOD(SUM(H1012:H1013),1),0)</f>
        <v>0</v>
      </c>
      <c r="Q1057" s="60">
        <f>ROUNDDOWN(H1015+MOD(SUM(H1012:H1014),1),0)</f>
        <v>0</v>
      </c>
      <c r="R1057" s="199">
        <f t="shared" si="250"/>
        <v>0</v>
      </c>
      <c r="S1057" s="4"/>
      <c r="T1057" s="4"/>
      <c r="U1057" s="4"/>
      <c r="V1057" s="4"/>
      <c r="W1057" s="4"/>
      <c r="X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</row>
    <row r="1058" spans="1:60" s="1" customFormat="1" ht="12.75" hidden="1" customHeight="1" outlineLevel="1" x14ac:dyDescent="0.2">
      <c r="A1058" s="282" t="str">
        <f>Finanzierungsplan!$A$14</f>
        <v/>
      </c>
      <c r="B1058" s="282"/>
      <c r="C1058" s="282"/>
      <c r="D1058" s="60">
        <f>ROUNDDOWN(I1042,0)</f>
        <v>0</v>
      </c>
      <c r="E1058" s="60">
        <f>ROUNDDOWN(I1043+MOD(I1042,1),0)</f>
        <v>0</v>
      </c>
      <c r="F1058" s="60">
        <f>ROUNDDOWN(I1044+MOD(SUM(I1042:I1043),1),0)</f>
        <v>0</v>
      </c>
      <c r="G1058" s="60">
        <f>ROUNDDOWN(I1045+MOD(SUM(I1042:I1044),1),0)</f>
        <v>0</v>
      </c>
      <c r="H1058" s="61">
        <f t="shared" si="249"/>
        <v>0</v>
      </c>
      <c r="I1058" s="64">
        <f>I1046</f>
        <v>0</v>
      </c>
      <c r="N1058" s="60">
        <f>ROUNDDOWN(I1012,0)</f>
        <v>0</v>
      </c>
      <c r="O1058" s="60">
        <f>ROUNDDOWN(I1013+MOD(I1012,1),0)</f>
        <v>0</v>
      </c>
      <c r="P1058" s="60">
        <f>ROUNDDOWN(I1014+MOD(SUM(I1012:I1013),1),0)</f>
        <v>0</v>
      </c>
      <c r="Q1058" s="60">
        <f>ROUNDDOWN(I1015+MOD(SUM(I1012:I1014),1),0)</f>
        <v>0</v>
      </c>
      <c r="R1058" s="199">
        <f t="shared" si="250"/>
        <v>0</v>
      </c>
      <c r="S1058" s="4"/>
      <c r="T1058" s="4"/>
      <c r="U1058" s="4"/>
      <c r="V1058" s="4"/>
      <c r="W1058" s="4"/>
      <c r="X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</row>
    <row r="1059" spans="1:60" s="1" customFormat="1" ht="12.75" hidden="1" customHeight="1" outlineLevel="1" x14ac:dyDescent="0.2">
      <c r="A1059" s="282" t="str">
        <f>Finanzierungsplan!$A$15</f>
        <v/>
      </c>
      <c r="B1059" s="282"/>
      <c r="C1059" s="282"/>
      <c r="D1059" s="60">
        <f>ROUNDDOWN(J1042,0)</f>
        <v>0</v>
      </c>
      <c r="E1059" s="60">
        <f>ROUNDDOWN(J1043+MOD(J1042,1),0)</f>
        <v>0</v>
      </c>
      <c r="F1059" s="60">
        <f>ROUNDDOWN(J1044+MOD(SUM(J1042:J1043),1),0)</f>
        <v>0</v>
      </c>
      <c r="G1059" s="60">
        <f>ROUNDDOWN(J1045+MOD(SUM(J1042:J1044),1),0)</f>
        <v>0</v>
      </c>
      <c r="H1059" s="61">
        <f t="shared" si="249"/>
        <v>0</v>
      </c>
      <c r="I1059" s="64">
        <f>J1046</f>
        <v>0</v>
      </c>
      <c r="N1059" s="60">
        <f>ROUNDDOWN(J1012,0)</f>
        <v>0</v>
      </c>
      <c r="O1059" s="60">
        <f>ROUNDDOWN(J1013+MOD(J1012,1),0)</f>
        <v>0</v>
      </c>
      <c r="P1059" s="60">
        <f>ROUNDDOWN(J1014+MOD(SUM(J1012:J1013),1),0)</f>
        <v>0</v>
      </c>
      <c r="Q1059" s="60">
        <f>ROUNDDOWN(J1015+MOD(SUM(J1012:J1014),1),0)</f>
        <v>0</v>
      </c>
      <c r="R1059" s="199">
        <f t="shared" si="250"/>
        <v>0</v>
      </c>
      <c r="S1059" s="4"/>
      <c r="T1059" s="4"/>
      <c r="U1059" s="4"/>
      <c r="V1059" s="4"/>
      <c r="W1059" s="4"/>
      <c r="X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</row>
    <row r="1060" spans="1:60" s="1" customFormat="1" ht="12.75" hidden="1" customHeight="1" outlineLevel="1" x14ac:dyDescent="0.2">
      <c r="A1060" s="282" t="str">
        <f>Finanzierungsplan!$A$16</f>
        <v/>
      </c>
      <c r="B1060" s="282"/>
      <c r="C1060" s="282"/>
      <c r="D1060" s="60">
        <f>ROUNDDOWN(K1042,0)</f>
        <v>0</v>
      </c>
      <c r="E1060" s="60">
        <f>ROUNDDOWN(K1043+MOD(K1042,1),0)</f>
        <v>0</v>
      </c>
      <c r="F1060" s="60">
        <f>ROUNDDOWN(K1044+MOD(SUM(K1042:K1043),1),0)</f>
        <v>0</v>
      </c>
      <c r="G1060" s="60">
        <f>ROUNDDOWN(K1045+MOD(SUM(K1042:K1044),1),0)</f>
        <v>0</v>
      </c>
      <c r="H1060" s="61">
        <f t="shared" si="249"/>
        <v>0</v>
      </c>
      <c r="I1060" s="64">
        <f>K1046</f>
        <v>0</v>
      </c>
      <c r="N1060" s="60">
        <f>ROUNDDOWN(K1012,0)</f>
        <v>0</v>
      </c>
      <c r="O1060" s="60">
        <f>ROUNDDOWN(K1013+MOD(K1012,1),0)</f>
        <v>0</v>
      </c>
      <c r="P1060" s="60">
        <f>ROUNDDOWN(K1014+MOD(SUM(K1012:K1013),1),0)</f>
        <v>0</v>
      </c>
      <c r="Q1060" s="60">
        <f>ROUNDDOWN(K1015+MOD(SUM(K1012:K1014),1),0)</f>
        <v>0</v>
      </c>
      <c r="R1060" s="199">
        <f t="shared" si="250"/>
        <v>0</v>
      </c>
      <c r="S1060" s="4"/>
      <c r="T1060" s="4"/>
      <c r="U1060" s="4"/>
      <c r="V1060" s="4"/>
      <c r="W1060" s="4"/>
      <c r="X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</row>
    <row r="1061" spans="1:60" s="1" customFormat="1" ht="12.75" hidden="1" customHeight="1" outlineLevel="1" x14ac:dyDescent="0.2">
      <c r="A1061" s="282" t="str">
        <f>Finanzierungsplan!$A$17</f>
        <v>externe Studienkosten</v>
      </c>
      <c r="B1061" s="282"/>
      <c r="C1061" s="282"/>
      <c r="D1061" s="60">
        <f>ROUNDDOWN(L1042,0)</f>
        <v>0</v>
      </c>
      <c r="E1061" s="60">
        <f>ROUNDDOWN(L1043+MOD(L1042,1),0)</f>
        <v>0</v>
      </c>
      <c r="F1061" s="60">
        <f>ROUNDDOWN(L1044+MOD(SUM(L1042:L1043),1),0)</f>
        <v>0</v>
      </c>
      <c r="G1061" s="60">
        <f>ROUNDDOWN(L1045+MOD(SUM(L1042:L1044),1),0)</f>
        <v>0</v>
      </c>
      <c r="H1061" s="61">
        <f t="shared" si="249"/>
        <v>0</v>
      </c>
      <c r="I1061" s="64">
        <f>L1046</f>
        <v>0</v>
      </c>
      <c r="N1061" s="60">
        <f>ROUNDDOWN(L1012,0)</f>
        <v>0</v>
      </c>
      <c r="O1061" s="60">
        <f>ROUNDDOWN(L1013+MOD(L1012,1),0)</f>
        <v>0</v>
      </c>
      <c r="P1061" s="60">
        <f>ROUNDDOWN(L1014+MOD(SUM(L1012:L1013),1),0)</f>
        <v>0</v>
      </c>
      <c r="Q1061" s="60">
        <f>ROUNDDOWN(L1015+MOD(SUM(L1012:L1014),1),0)</f>
        <v>0</v>
      </c>
      <c r="R1061" s="199">
        <f t="shared" si="250"/>
        <v>0</v>
      </c>
      <c r="S1061" s="4"/>
      <c r="T1061" s="4"/>
      <c r="U1061" s="4"/>
      <c r="V1061" s="4"/>
      <c r="W1061" s="4"/>
      <c r="X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</row>
    <row r="1062" spans="1:60" s="1" customFormat="1" ht="12.75" hidden="1" customHeight="1" outlineLevel="1" x14ac:dyDescent="0.2">
      <c r="A1062" s="273"/>
      <c r="B1062" s="274"/>
      <c r="C1062" s="274"/>
      <c r="D1062" s="274"/>
      <c r="E1062" s="274"/>
      <c r="F1062" s="274"/>
      <c r="G1062" s="274"/>
      <c r="H1062" s="274"/>
      <c r="I1062" s="71"/>
      <c r="J1062" s="5"/>
      <c r="S1062" s="4"/>
      <c r="T1062" s="4"/>
      <c r="U1062" s="4"/>
      <c r="V1062" s="4"/>
      <c r="W1062" s="4"/>
      <c r="X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</row>
    <row r="1063" spans="1:60" s="1" customFormat="1" ht="12.75" hidden="1" customHeight="1" outlineLevel="1" collapsed="1" x14ac:dyDescent="0.2">
      <c r="A1063" s="279" t="str">
        <f>Finanzierungsplan!$A$18</f>
        <v>Gesamtausgaben</v>
      </c>
      <c r="B1063" s="279"/>
      <c r="C1063" s="279"/>
      <c r="D1063" s="62">
        <f>SUM(D1052:D1061)</f>
        <v>0</v>
      </c>
      <c r="E1063" s="62">
        <f>SUM(E1052:E1061)</f>
        <v>0</v>
      </c>
      <c r="F1063" s="62">
        <f>SUM(F1052:F1061)</f>
        <v>0</v>
      </c>
      <c r="G1063" s="62">
        <f>SUM(G1052:G1061)</f>
        <v>0</v>
      </c>
      <c r="H1063" s="63">
        <f>SUM(D1063:G1063)</f>
        <v>0</v>
      </c>
      <c r="I1063" s="64">
        <f>B1046</f>
        <v>0</v>
      </c>
      <c r="N1063" s="62">
        <f>SUM(N1052:N1061)</f>
        <v>0</v>
      </c>
      <c r="O1063" s="62">
        <f>SUM(O1052:O1061)</f>
        <v>0</v>
      </c>
      <c r="P1063" s="62">
        <f>SUM(P1052:P1061)</f>
        <v>0</v>
      </c>
      <c r="Q1063" s="62">
        <f>SUM(Q1052:Q1061)</f>
        <v>0</v>
      </c>
      <c r="R1063" s="200">
        <f>SUM(N1063:Q1063)</f>
        <v>0</v>
      </c>
      <c r="S1063" s="4"/>
      <c r="T1063" s="4"/>
      <c r="U1063" s="4"/>
      <c r="V1063" s="4"/>
      <c r="W1063" s="4"/>
      <c r="X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</row>
  </sheetData>
  <sheetProtection password="99C5" sheet="1" objects="1" scenarios="1" formatCells="0"/>
  <mergeCells count="106">
    <mergeCell ref="N1004:P1004"/>
    <mergeCell ref="AX11:BH11"/>
    <mergeCell ref="N11:X11"/>
    <mergeCell ref="Z11:AJ11"/>
    <mergeCell ref="AL11:AV11"/>
    <mergeCell ref="A611:A618"/>
    <mergeCell ref="C611:L611"/>
    <mergeCell ref="A505:B505"/>
    <mergeCell ref="A606:B606"/>
    <mergeCell ref="A555:B555"/>
    <mergeCell ref="A556:B556"/>
    <mergeCell ref="A55:B55"/>
    <mergeCell ref="A56:B56"/>
    <mergeCell ref="C61:L61"/>
    <mergeCell ref="A105:B105"/>
    <mergeCell ref="A106:B106"/>
    <mergeCell ref="C111:L111"/>
    <mergeCell ref="A111:A118"/>
    <mergeCell ref="C261:L261"/>
    <mergeCell ref="A461:A468"/>
    <mergeCell ref="A456:B456"/>
    <mergeCell ref="A405:B405"/>
    <mergeCell ref="A506:B506"/>
    <mergeCell ref="A455:B455"/>
    <mergeCell ref="A306:B306"/>
    <mergeCell ref="A5:B5"/>
    <mergeCell ref="E5:G5"/>
    <mergeCell ref="A6:B6"/>
    <mergeCell ref="E7:G7"/>
    <mergeCell ref="A11:A18"/>
    <mergeCell ref="C11:L11"/>
    <mergeCell ref="C211:L211"/>
    <mergeCell ref="A255:B255"/>
    <mergeCell ref="A256:B256"/>
    <mergeCell ref="A155:B155"/>
    <mergeCell ref="A156:B156"/>
    <mergeCell ref="A205:B205"/>
    <mergeCell ref="A61:A68"/>
    <mergeCell ref="A161:A168"/>
    <mergeCell ref="C161:L161"/>
    <mergeCell ref="A206:B206"/>
    <mergeCell ref="A211:A218"/>
    <mergeCell ref="A261:A268"/>
    <mergeCell ref="A305:B305"/>
    <mergeCell ref="A605:B605"/>
    <mergeCell ref="A1062:H1062"/>
    <mergeCell ref="A1059:C1059"/>
    <mergeCell ref="A1053:C1053"/>
    <mergeCell ref="A1055:C1055"/>
    <mergeCell ref="A1056:C1056"/>
    <mergeCell ref="A1058:C1058"/>
    <mergeCell ref="A1057:C1057"/>
    <mergeCell ref="A1060:C1060"/>
    <mergeCell ref="A755:B755"/>
    <mergeCell ref="A756:B756"/>
    <mergeCell ref="A655:B655"/>
    <mergeCell ref="A656:B656"/>
    <mergeCell ref="A711:A718"/>
    <mergeCell ref="C711:L711"/>
    <mergeCell ref="A1061:C1061"/>
    <mergeCell ref="A661:A668"/>
    <mergeCell ref="A705:B705"/>
    <mergeCell ref="A706:B706"/>
    <mergeCell ref="C661:L661"/>
    <mergeCell ref="A906:B906"/>
    <mergeCell ref="A761:A768"/>
    <mergeCell ref="C761:L761"/>
    <mergeCell ref="A805:B805"/>
    <mergeCell ref="A356:B356"/>
    <mergeCell ref="A361:A368"/>
    <mergeCell ref="A406:B406"/>
    <mergeCell ref="A411:A418"/>
    <mergeCell ref="C311:L311"/>
    <mergeCell ref="C411:L411"/>
    <mergeCell ref="A561:A568"/>
    <mergeCell ref="C461:L461"/>
    <mergeCell ref="C561:L561"/>
    <mergeCell ref="A511:A518"/>
    <mergeCell ref="C511:L511"/>
    <mergeCell ref="A355:B355"/>
    <mergeCell ref="A311:A318"/>
    <mergeCell ref="C361:L361"/>
    <mergeCell ref="A1020:A1027"/>
    <mergeCell ref="C1020:L1020"/>
    <mergeCell ref="A1034:A1041"/>
    <mergeCell ref="C1034:L1034"/>
    <mergeCell ref="A1050:C1051"/>
    <mergeCell ref="A1052:C1052"/>
    <mergeCell ref="A1063:C1063"/>
    <mergeCell ref="A1054:B1054"/>
    <mergeCell ref="A806:B806"/>
    <mergeCell ref="A811:A818"/>
    <mergeCell ref="C811:L811"/>
    <mergeCell ref="A956:B956"/>
    <mergeCell ref="A861:A868"/>
    <mergeCell ref="C1004:L1004"/>
    <mergeCell ref="C861:L861"/>
    <mergeCell ref="A961:A968"/>
    <mergeCell ref="A911:A918"/>
    <mergeCell ref="C911:L911"/>
    <mergeCell ref="A855:B855"/>
    <mergeCell ref="A1004:A1011"/>
    <mergeCell ref="A905:B905"/>
    <mergeCell ref="A856:B856"/>
    <mergeCell ref="C961:L961"/>
    <mergeCell ref="A955:B955"/>
  </mergeCells>
  <phoneticPr fontId="16" type="noConversion"/>
  <conditionalFormatting sqref="D49 D99 D149 D199 D249 D299 D349 D399 D449 D499">
    <cfRule type="cellIs" dxfId="73" priority="49" stopIfTrue="1" operator="notEqual">
      <formula>E48</formula>
    </cfRule>
  </conditionalFormatting>
  <conditionalFormatting sqref="G48 G248 G98 G148 G198 G298 G348 G398 G448 G498 I48 I248 I98 I148 I198 I298 I348 I398 I448 I498 E48 E98 E148 E198 E248 E298 E348 E398 E448 E498">
    <cfRule type="cellIs" dxfId="72" priority="50" stopIfTrue="1" operator="notEqual">
      <formula>D48*#REF!</formula>
    </cfRule>
  </conditionalFormatting>
  <conditionalFormatting sqref="I1063 I1052:I1061">
    <cfRule type="cellIs" dxfId="71" priority="53" stopIfTrue="1" operator="notEqual">
      <formula>H1052</formula>
    </cfRule>
  </conditionalFormatting>
  <conditionalFormatting sqref="D1063:G1063">
    <cfRule type="cellIs" dxfId="70" priority="55" stopIfTrue="1" operator="notEqual">
      <formula>$B$1042</formula>
    </cfRule>
  </conditionalFormatting>
  <conditionalFormatting sqref="L1046">
    <cfRule type="cellIs" dxfId="69" priority="63" stopIfTrue="1" operator="notEqual">
      <formula>$H$1061</formula>
    </cfRule>
  </conditionalFormatting>
  <conditionalFormatting sqref="D549">
    <cfRule type="cellIs" dxfId="68" priority="48" stopIfTrue="1" operator="notEqual">
      <formula>E548</formula>
    </cfRule>
  </conditionalFormatting>
  <conditionalFormatting sqref="G548 I548 E548">
    <cfRule type="cellIs" dxfId="67" priority="47" stopIfTrue="1" operator="notEqual">
      <formula>D548*#REF!</formula>
    </cfRule>
  </conditionalFormatting>
  <conditionalFormatting sqref="D599">
    <cfRule type="cellIs" dxfId="66" priority="46" stopIfTrue="1" operator="notEqual">
      <formula>E598</formula>
    </cfRule>
  </conditionalFormatting>
  <conditionalFormatting sqref="G598 I598 E598">
    <cfRule type="cellIs" dxfId="65" priority="45" stopIfTrue="1" operator="notEqual">
      <formula>D598*#REF!</formula>
    </cfRule>
  </conditionalFormatting>
  <conditionalFormatting sqref="D649">
    <cfRule type="cellIs" dxfId="64" priority="44" stopIfTrue="1" operator="notEqual">
      <formula>E648</formula>
    </cfRule>
  </conditionalFormatting>
  <conditionalFormatting sqref="G648 I648 E648">
    <cfRule type="cellIs" dxfId="63" priority="43" stopIfTrue="1" operator="notEqual">
      <formula>D648*#REF!</formula>
    </cfRule>
  </conditionalFormatting>
  <conditionalFormatting sqref="D699">
    <cfRule type="cellIs" dxfId="62" priority="42" stopIfTrue="1" operator="notEqual">
      <formula>E698</formula>
    </cfRule>
  </conditionalFormatting>
  <conditionalFormatting sqref="G698 I698 E698">
    <cfRule type="cellIs" dxfId="61" priority="41" stopIfTrue="1" operator="notEqual">
      <formula>D698*#REF!</formula>
    </cfRule>
  </conditionalFormatting>
  <conditionalFormatting sqref="D749">
    <cfRule type="cellIs" dxfId="60" priority="40" stopIfTrue="1" operator="notEqual">
      <formula>E748</formula>
    </cfRule>
  </conditionalFormatting>
  <conditionalFormatting sqref="G748 I748 E748">
    <cfRule type="cellIs" dxfId="59" priority="39" stopIfTrue="1" operator="notEqual">
      <formula>D748*#REF!</formula>
    </cfRule>
  </conditionalFormatting>
  <conditionalFormatting sqref="D799">
    <cfRule type="cellIs" dxfId="58" priority="38" stopIfTrue="1" operator="notEqual">
      <formula>E798</formula>
    </cfRule>
  </conditionalFormatting>
  <conditionalFormatting sqref="G798 I798 E798">
    <cfRule type="cellIs" dxfId="57" priority="37" stopIfTrue="1" operator="notEqual">
      <formula>D798*#REF!</formula>
    </cfRule>
  </conditionalFormatting>
  <conditionalFormatting sqref="D849">
    <cfRule type="cellIs" dxfId="56" priority="36" stopIfTrue="1" operator="notEqual">
      <formula>E848</formula>
    </cfRule>
  </conditionalFormatting>
  <conditionalFormatting sqref="G848 I848 E848">
    <cfRule type="cellIs" dxfId="55" priority="35" stopIfTrue="1" operator="notEqual">
      <formula>D848*#REF!</formula>
    </cfRule>
  </conditionalFormatting>
  <conditionalFormatting sqref="D899">
    <cfRule type="cellIs" dxfId="54" priority="34" stopIfTrue="1" operator="notEqual">
      <formula>E898</formula>
    </cfRule>
  </conditionalFormatting>
  <conditionalFormatting sqref="G898 I898 E898">
    <cfRule type="cellIs" dxfId="53" priority="33" stopIfTrue="1" operator="notEqual">
      <formula>D898*#REF!</formula>
    </cfRule>
  </conditionalFormatting>
  <conditionalFormatting sqref="D949">
    <cfRule type="cellIs" dxfId="52" priority="32" stopIfTrue="1" operator="notEqual">
      <formula>E948</formula>
    </cfRule>
  </conditionalFormatting>
  <conditionalFormatting sqref="G948 I948 E948">
    <cfRule type="cellIs" dxfId="51" priority="31" stopIfTrue="1" operator="notEqual">
      <formula>D948*#REF!</formula>
    </cfRule>
  </conditionalFormatting>
  <conditionalFormatting sqref="D999">
    <cfRule type="cellIs" dxfId="50" priority="30" stopIfTrue="1" operator="notEqual">
      <formula>E998</formula>
    </cfRule>
  </conditionalFormatting>
  <conditionalFormatting sqref="G998 I998 E998">
    <cfRule type="cellIs" dxfId="49" priority="29" stopIfTrue="1" operator="notEqual">
      <formula>D998*#REF!</formula>
    </cfRule>
  </conditionalFormatting>
  <conditionalFormatting sqref="D549">
    <cfRule type="cellIs" dxfId="48" priority="28" stopIfTrue="1" operator="notEqual">
      <formula>E548</formula>
    </cfRule>
  </conditionalFormatting>
  <conditionalFormatting sqref="D599">
    <cfRule type="cellIs" dxfId="47" priority="27" stopIfTrue="1" operator="notEqual">
      <formula>E598</formula>
    </cfRule>
  </conditionalFormatting>
  <conditionalFormatting sqref="D649">
    <cfRule type="cellIs" dxfId="46" priority="26" stopIfTrue="1" operator="notEqual">
      <formula>E648</formula>
    </cfRule>
  </conditionalFormatting>
  <conditionalFormatting sqref="D699">
    <cfRule type="cellIs" dxfId="45" priority="25" stopIfTrue="1" operator="notEqual">
      <formula>E698</formula>
    </cfRule>
  </conditionalFormatting>
  <conditionalFormatting sqref="D749">
    <cfRule type="cellIs" dxfId="44" priority="24" stopIfTrue="1" operator="notEqual">
      <formula>E748</formula>
    </cfRule>
  </conditionalFormatting>
  <conditionalFormatting sqref="D799">
    <cfRule type="cellIs" dxfId="43" priority="23" stopIfTrue="1" operator="notEqual">
      <formula>E798</formula>
    </cfRule>
  </conditionalFormatting>
  <conditionalFormatting sqref="D849">
    <cfRule type="cellIs" dxfId="42" priority="22" stopIfTrue="1" operator="notEqual">
      <formula>E848</formula>
    </cfRule>
  </conditionalFormatting>
  <conditionalFormatting sqref="D899">
    <cfRule type="cellIs" dxfId="41" priority="21" stopIfTrue="1" operator="notEqual">
      <formula>E898</formula>
    </cfRule>
  </conditionalFormatting>
  <conditionalFormatting sqref="D949">
    <cfRule type="cellIs" dxfId="40" priority="20" stopIfTrue="1" operator="notEqual">
      <formula>E948</formula>
    </cfRule>
  </conditionalFormatting>
  <conditionalFormatting sqref="D999">
    <cfRule type="cellIs" dxfId="39" priority="19" stopIfTrue="1" operator="notEqual">
      <formula>E998</formula>
    </cfRule>
  </conditionalFormatting>
  <conditionalFormatting sqref="B1046">
    <cfRule type="cellIs" dxfId="38" priority="120" stopIfTrue="1" operator="notEqual">
      <formula>$H$1063</formula>
    </cfRule>
  </conditionalFormatting>
  <conditionalFormatting sqref="K1046">
    <cfRule type="cellIs" dxfId="37" priority="141" stopIfTrue="1" operator="notEqual">
      <formula>$H$1060</formula>
    </cfRule>
  </conditionalFormatting>
  <conditionalFormatting sqref="D1046">
    <cfRule type="cellIs" dxfId="36" priority="156" stopIfTrue="1" operator="notEqual">
      <formula>$H$1053</formula>
    </cfRule>
  </conditionalFormatting>
  <conditionalFormatting sqref="E1046">
    <cfRule type="cellIs" dxfId="35" priority="157" stopIfTrue="1" operator="notEqual">
      <formula>$H$1054</formula>
    </cfRule>
  </conditionalFormatting>
  <conditionalFormatting sqref="H1046">
    <cfRule type="cellIs" dxfId="34" priority="158" stopIfTrue="1" operator="notEqual">
      <formula>$H$1057</formula>
    </cfRule>
  </conditionalFormatting>
  <conditionalFormatting sqref="J1046">
    <cfRule type="cellIs" dxfId="33" priority="161" stopIfTrue="1" operator="notEqual">
      <formula>$H$1059</formula>
    </cfRule>
  </conditionalFormatting>
  <conditionalFormatting sqref="F1046">
    <cfRule type="cellIs" dxfId="32" priority="162" stopIfTrue="1" operator="notEqual">
      <formula>$H$1055</formula>
    </cfRule>
  </conditionalFormatting>
  <conditionalFormatting sqref="I1046">
    <cfRule type="cellIs" dxfId="31" priority="163" stopIfTrue="1" operator="notEqual">
      <formula>$H$1058</formula>
    </cfRule>
  </conditionalFormatting>
  <conditionalFormatting sqref="G1046">
    <cfRule type="cellIs" dxfId="30" priority="164" stopIfTrue="1" operator="notEqual">
      <formula>$H$1056</formula>
    </cfRule>
  </conditionalFormatting>
  <conditionalFormatting sqref="C1046">
    <cfRule type="cellIs" dxfId="29" priority="165" stopIfTrue="1" operator="notEqual">
      <formula>$H$1052</formula>
    </cfRule>
  </conditionalFormatting>
  <conditionalFormatting sqref="B1042">
    <cfRule type="cellIs" dxfId="28" priority="167" stopIfTrue="1" operator="notEqual">
      <formula>$D$1063</formula>
    </cfRule>
  </conditionalFormatting>
  <conditionalFormatting sqref="B1043">
    <cfRule type="cellIs" dxfId="27" priority="168" stopIfTrue="1" operator="notEqual">
      <formula>$E$1063</formula>
    </cfRule>
  </conditionalFormatting>
  <conditionalFormatting sqref="B1044">
    <cfRule type="cellIs" dxfId="26" priority="169" stopIfTrue="1" operator="notEqual">
      <formula>$F$1063</formula>
    </cfRule>
  </conditionalFormatting>
  <conditionalFormatting sqref="B1045">
    <cfRule type="cellIs" dxfId="25" priority="170" stopIfTrue="1" operator="notEqual">
      <formula>$G$1063</formula>
    </cfRule>
  </conditionalFormatting>
  <conditionalFormatting sqref="P1012">
    <cfRule type="expression" dxfId="24" priority="10">
      <formula>P1012&lt;&gt;B1012</formula>
    </cfRule>
  </conditionalFormatting>
  <conditionalFormatting sqref="P1013">
    <cfRule type="expression" dxfId="23" priority="9">
      <formula>P1013&lt;&gt;B1013</formula>
    </cfRule>
  </conditionalFormatting>
  <conditionalFormatting sqref="P1014">
    <cfRule type="expression" dxfId="22" priority="8">
      <formula>P1014&lt;&gt;B1014</formula>
    </cfRule>
  </conditionalFormatting>
  <conditionalFormatting sqref="P1015">
    <cfRule type="expression" dxfId="21" priority="7">
      <formula>P1015&lt;&gt;B1015</formula>
    </cfRule>
  </conditionalFormatting>
  <conditionalFormatting sqref="O1063">
    <cfRule type="cellIs" dxfId="20" priority="3" stopIfTrue="1" operator="notEqual">
      <formula>$B$1043</formula>
    </cfRule>
  </conditionalFormatting>
  <conditionalFormatting sqref="N1063">
    <cfRule type="cellIs" dxfId="19" priority="4" stopIfTrue="1" operator="notEqual">
      <formula>$B$1042</formula>
    </cfRule>
  </conditionalFormatting>
  <conditionalFormatting sqref="P1063">
    <cfRule type="cellIs" dxfId="18" priority="5" stopIfTrue="1" operator="notEqual">
      <formula>$B$1044</formula>
    </cfRule>
  </conditionalFormatting>
  <conditionalFormatting sqref="Q1063">
    <cfRule type="cellIs" dxfId="17" priority="6" stopIfTrue="1" operator="notEqual">
      <formula>$B$1045</formula>
    </cfRule>
  </conditionalFormatting>
  <dataValidations disablePrompts="1" count="1">
    <dataValidation type="whole" allowBlank="1" showInputMessage="1" showErrorMessage="1" errorTitle="Blatt-Nummern" error="Die Blatt-Nummern sind nur zwischen 2 und 24 möglich!" promptTitle="AZA-Typ" prompt="Beim Multi-AZA fortlaufende Nummern beachten!_x000a_Überträge manuell eintragen!" sqref="K6">
      <formula1>2</formula1>
      <formula2>24</formula2>
    </dataValidation>
  </dataValidations>
  <printOptions horizontalCentered="1"/>
  <pageMargins left="0.31496062992125984" right="0.31496062992125984" top="0.82677165354330717" bottom="0.55118110236220474" header="0.51181102362204722" footer="0.31496062992125984"/>
  <pageSetup paperSize="9" scale="90" orientation="landscape" copies="0" r:id="rId1"/>
  <headerFooter alignWithMargins="0">
    <oddHeader>&amp;C&amp;"Arial,Fett"&amp;12&amp;F</oddHeader>
    <oddFooter>&amp;L&amp;"Arial,Fett"TBI GmbH Vertraulich&amp;C&amp;D&amp;RSeite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C000"/>
    <outlinePr summaryBelow="0" summaryRight="0" showOutlineSymbols="0"/>
    <pageSetUpPr autoPageBreaks="0" fitToPage="1"/>
  </sheetPr>
  <dimension ref="A1:Q18"/>
  <sheetViews>
    <sheetView showGridLines="0" showRowColHeaders="0" showOutlineSymbols="0" topLeftCell="A195" zoomScaleNormal="100" workbookViewId="0"/>
  </sheetViews>
  <sheetFormatPr baseColWidth="10" defaultColWidth="13.28515625" defaultRowHeight="12.75" customHeight="1" outlineLevelRow="1" outlineLevelCol="1" x14ac:dyDescent="0.2"/>
  <cols>
    <col min="1" max="9" width="13.28515625" style="1"/>
    <col min="10" max="14" width="13.28515625" style="1" outlineLevel="1"/>
    <col min="15" max="15" width="13.28515625" style="1" collapsed="1"/>
    <col min="16" max="16384" width="13.28515625" style="1"/>
  </cols>
  <sheetData>
    <row r="1" spans="1:17" ht="12.75" hidden="1" customHeight="1" x14ac:dyDescent="0.2">
      <c r="A1" s="99" t="s">
        <v>44</v>
      </c>
      <c r="B1" s="100"/>
      <c r="C1" s="100"/>
      <c r="D1" s="100"/>
      <c r="E1" s="100"/>
      <c r="F1" s="100"/>
      <c r="G1" s="100"/>
      <c r="H1" s="162" t="str">
        <f>'Anlage 4'!K2</f>
        <v>BN: ______________________</v>
      </c>
    </row>
    <row r="2" spans="1:17" ht="12.75" hidden="1" customHeight="1" x14ac:dyDescent="0.2"/>
    <row r="3" spans="1:17" ht="12.75" hidden="1" customHeight="1" x14ac:dyDescent="0.2">
      <c r="A3" s="101" t="s">
        <v>102</v>
      </c>
      <c r="B3" s="102"/>
      <c r="C3" s="102"/>
      <c r="D3" s="102"/>
      <c r="E3" s="102"/>
      <c r="F3" s="102"/>
      <c r="G3" s="102"/>
      <c r="H3" s="108"/>
      <c r="J3" s="301" t="s">
        <v>56</v>
      </c>
      <c r="K3" s="301"/>
      <c r="L3" s="302"/>
      <c r="M3" s="299" t="s">
        <v>42</v>
      </c>
    </row>
    <row r="4" spans="1:17" ht="12.75" hidden="1" customHeight="1" outlineLevel="1" x14ac:dyDescent="0.2">
      <c r="J4" s="301"/>
      <c r="K4" s="301"/>
      <c r="L4" s="302"/>
      <c r="M4" s="300"/>
    </row>
    <row r="5" spans="1:17" ht="12.75" hidden="1" customHeight="1" outlineLevel="1" x14ac:dyDescent="0.2">
      <c r="A5" s="311" t="s">
        <v>100</v>
      </c>
      <c r="B5" s="306"/>
      <c r="C5" s="307"/>
      <c r="D5" s="32">
        <f>'Anlage 4'!$A$6</f>
        <v>0</v>
      </c>
      <c r="E5" s="32">
        <f>D5+1</f>
        <v>1</v>
      </c>
      <c r="F5" s="32">
        <f>E5+1</f>
        <v>2</v>
      </c>
      <c r="G5" s="32">
        <f>F5+1</f>
        <v>3</v>
      </c>
      <c r="H5" s="32" t="s">
        <v>17</v>
      </c>
      <c r="J5" s="228" t="s">
        <v>70</v>
      </c>
      <c r="K5" s="229"/>
      <c r="L5" s="229"/>
      <c r="M5" s="230"/>
      <c r="N5" s="222" t="s">
        <v>81</v>
      </c>
      <c r="P5" s="160" t="str">
        <f>Q5</f>
        <v>Gemeinkosten</v>
      </c>
      <c r="Q5" s="315" t="s">
        <v>23</v>
      </c>
    </row>
    <row r="6" spans="1:17" ht="12.75" hidden="1" customHeight="1" outlineLevel="1" x14ac:dyDescent="0.2">
      <c r="A6" s="320"/>
      <c r="B6" s="321"/>
      <c r="C6" s="322"/>
      <c r="D6" s="55" t="s">
        <v>20</v>
      </c>
      <c r="E6" s="55" t="str">
        <f>D6</f>
        <v>€</v>
      </c>
      <c r="F6" s="55" t="str">
        <f>E6</f>
        <v>€</v>
      </c>
      <c r="G6" s="55" t="str">
        <f>F6</f>
        <v>€</v>
      </c>
      <c r="H6" s="55" t="str">
        <f>G6</f>
        <v>€</v>
      </c>
      <c r="J6" s="116">
        <v>1</v>
      </c>
      <c r="K6" s="116">
        <v>2</v>
      </c>
      <c r="L6" s="116">
        <v>4</v>
      </c>
      <c r="M6" s="116">
        <v>5</v>
      </c>
      <c r="N6" s="223"/>
      <c r="P6" s="161"/>
      <c r="Q6" s="316"/>
    </row>
    <row r="7" spans="1:17" ht="12.75" hidden="1" customHeight="1" outlineLevel="1" x14ac:dyDescent="0.2">
      <c r="A7" s="305" t="str">
        <f>IF(OR($P$18&lt;&gt;1,$M$3&lt;&gt;"ja"),IF(LOOKUP($P$18,$J$6:$M$6,$J7:$M7)="","",LOOKUP($P$18,$J$6:$M$6,$J7:$M7)),IF($N7="","",$N7))</f>
        <v/>
      </c>
      <c r="B7" s="306"/>
      <c r="C7" s="307"/>
      <c r="D7" s="122">
        <f>IF(ISERROR(ohne!D1052),0,ohne!D1052)</f>
        <v>0</v>
      </c>
      <c r="E7" s="122">
        <f>IF(ISERROR(ohne!E1052),0,ohne!E1052)</f>
        <v>0</v>
      </c>
      <c r="F7" s="122">
        <f>IF(ISERROR(ohne!F1052),0,ohne!F1052)</f>
        <v>0</v>
      </c>
      <c r="G7" s="122">
        <f>IF(ISERROR(ohne!G1052),0,ohne!G1052)</f>
        <v>0</v>
      </c>
      <c r="H7" s="122">
        <f t="shared" ref="H7:H18" si="0">SUM(D7:G7)</f>
        <v>0</v>
      </c>
      <c r="J7" s="115" t="s">
        <v>40</v>
      </c>
      <c r="K7" s="115"/>
      <c r="L7" s="115"/>
      <c r="M7" s="210" t="s">
        <v>40</v>
      </c>
      <c r="N7" s="115" t="s">
        <v>40</v>
      </c>
      <c r="Q7" s="318">
        <v>0.25</v>
      </c>
    </row>
    <row r="8" spans="1:17" ht="12.75" hidden="1" customHeight="1" outlineLevel="1" x14ac:dyDescent="0.2">
      <c r="A8" s="312" t="s">
        <v>61</v>
      </c>
      <c r="B8" s="313"/>
      <c r="C8" s="314"/>
      <c r="D8" s="123">
        <f>D9+D10</f>
        <v>0</v>
      </c>
      <c r="E8" s="123">
        <f>E9+E10</f>
        <v>0</v>
      </c>
      <c r="F8" s="123">
        <f>F9+F10</f>
        <v>0</v>
      </c>
      <c r="G8" s="123">
        <f>G9+G10</f>
        <v>0</v>
      </c>
      <c r="H8" s="123">
        <f t="shared" si="0"/>
        <v>0</v>
      </c>
      <c r="J8" s="296"/>
      <c r="K8" s="297"/>
      <c r="L8" s="297"/>
      <c r="M8" s="297"/>
      <c r="N8" s="298"/>
      <c r="Q8" s="318"/>
    </row>
    <row r="9" spans="1:17" ht="12.75" hidden="1" customHeight="1" outlineLevel="1" x14ac:dyDescent="0.2">
      <c r="A9" s="305" t="str">
        <f>IF(OR($P$18&lt;&gt;1,$M$3&lt;&gt;"ja"),IF(LOOKUP($P$18,$J$6:$M$6,$J9:$M9)="","",LOOKUP($P$18,$J$6:$M$6,$J9:$M9)),IF($N9="","",$N9))</f>
        <v>Personal</v>
      </c>
      <c r="B9" s="306"/>
      <c r="C9" s="307"/>
      <c r="D9" s="123">
        <f>IF(ISERROR(ohne!D1053),0,ohne!D1053)</f>
        <v>0</v>
      </c>
      <c r="E9" s="123">
        <f>IF(ISERROR(ohne!E1053),0,ohne!E1053)</f>
        <v>0</v>
      </c>
      <c r="F9" s="123">
        <f>IF(ISERROR(ohne!F1053),0,ohne!F1053)</f>
        <v>0</v>
      </c>
      <c r="G9" s="123">
        <f>IF(ISERROR(ohne!G1053),0,ohne!G1053)</f>
        <v>0</v>
      </c>
      <c r="H9" s="123">
        <f t="shared" si="0"/>
        <v>0</v>
      </c>
      <c r="J9" s="115" t="s">
        <v>2</v>
      </c>
      <c r="K9" s="115" t="s">
        <v>2</v>
      </c>
      <c r="L9" s="115" t="s">
        <v>2</v>
      </c>
      <c r="M9" s="115" t="s">
        <v>2</v>
      </c>
      <c r="N9" s="115" t="s">
        <v>2</v>
      </c>
      <c r="Q9" s="319"/>
    </row>
    <row r="10" spans="1:17" ht="12.75" hidden="1" customHeight="1" outlineLevel="1" x14ac:dyDescent="0.2">
      <c r="A10" s="305" t="str">
        <f>IF(OR($P$18&lt;&gt;1,$M$3&lt;&gt;"ja"),IF(LOOKUP($P$18,$J$6:$M$6,$J10:$M10)="","",LOOKUP($P$18,$J$6:$M$6,$J10:$M10)),IF($N10="","",$N10))</f>
        <v>Gemeinkosten</v>
      </c>
      <c r="B10" s="306"/>
      <c r="C10" s="307"/>
      <c r="D10" s="123">
        <f>IF(ISERROR(ohne!D1054),0,ohne!D1054)</f>
        <v>0</v>
      </c>
      <c r="E10" s="123">
        <f>IF(ISERROR(ohne!E1054),0,ohne!E1054)</f>
        <v>0</v>
      </c>
      <c r="F10" s="123">
        <f>IF(ISERROR(ohne!F1054),0,ohne!F1054)</f>
        <v>0</v>
      </c>
      <c r="G10" s="123">
        <f>IF(ISERROR(ohne!G1054),0,ohne!G1054)</f>
        <v>0</v>
      </c>
      <c r="H10" s="123">
        <f t="shared" si="0"/>
        <v>0</v>
      </c>
      <c r="I10" s="178" t="e">
        <f>#REF!</f>
        <v>#REF!</v>
      </c>
      <c r="J10" s="187" t="s">
        <v>23</v>
      </c>
      <c r="K10" s="115" t="s">
        <v>23</v>
      </c>
      <c r="L10" s="115" t="s">
        <v>23</v>
      </c>
      <c r="M10" s="115" t="s">
        <v>23</v>
      </c>
      <c r="N10" s="115" t="s">
        <v>23</v>
      </c>
    </row>
    <row r="11" spans="1:17" ht="12.75" hidden="1" customHeight="1" outlineLevel="1" x14ac:dyDescent="0.2">
      <c r="A11" s="305" t="str">
        <f>IF(OR($P$18&lt;&gt;1,$M$3&lt;&gt;"ja"),IF(LOOKUP($P$18,$J$6:$M$6,$J11:$M11)="","",LOOKUP($P$18,$J$6:$M$6,$J11:$M11)),IF($N11="","",$N11))</f>
        <v/>
      </c>
      <c r="B11" s="306"/>
      <c r="C11" s="307"/>
      <c r="D11" s="123">
        <f>IF(ISERROR(ohne!D1055),0,ohne!D1055)</f>
        <v>0</v>
      </c>
      <c r="E11" s="123">
        <f>IF(ISERROR(ohne!E1055),0,ohne!E1055)</f>
        <v>0</v>
      </c>
      <c r="F11" s="123">
        <f>IF(ISERROR(ohne!F1055),0,ohne!F1055)</f>
        <v>0</v>
      </c>
      <c r="G11" s="123">
        <f>IF(ISERROR(ohne!G1055),0,ohne!G1055)</f>
        <v>0</v>
      </c>
      <c r="H11" s="123">
        <f t="shared" si="0"/>
        <v>0</v>
      </c>
      <c r="J11" s="115"/>
      <c r="K11" s="115"/>
      <c r="L11" s="115"/>
      <c r="M11" s="115"/>
      <c r="N11" s="115"/>
    </row>
    <row r="12" spans="1:17" ht="12.75" hidden="1" customHeight="1" outlineLevel="1" x14ac:dyDescent="0.2">
      <c r="A12" s="305" t="str">
        <f>IF(OR($P$18&lt;&gt;1,$M$3&lt;&gt;"ja"),IF(LOOKUP($P$18,$J$6:$M$6,$J12:$M12)="","",LOOKUP($P$18,$J$6:$M$6,$J12:$M12)),IF($N12="","",$N12))</f>
        <v/>
      </c>
      <c r="B12" s="306"/>
      <c r="C12" s="307"/>
      <c r="D12" s="123">
        <f>IF(ISERROR(ohne!D1056),0,ohne!D1056)</f>
        <v>0</v>
      </c>
      <c r="E12" s="123">
        <f>IF(ISERROR(ohne!E1056),0,ohne!E1056)</f>
        <v>0</v>
      </c>
      <c r="F12" s="123">
        <f>IF(ISERROR(ohne!F1056),0,ohne!F1056)</f>
        <v>0</v>
      </c>
      <c r="G12" s="123">
        <f>IF(ISERROR(ohne!G1056),0,ohne!G1056)</f>
        <v>0</v>
      </c>
      <c r="H12" s="123">
        <f t="shared" si="0"/>
        <v>0</v>
      </c>
      <c r="J12" s="115"/>
      <c r="K12" s="115"/>
      <c r="L12" s="115"/>
      <c r="M12" s="115"/>
      <c r="N12" s="115"/>
    </row>
    <row r="13" spans="1:17" ht="12.75" hidden="1" customHeight="1" outlineLevel="1" x14ac:dyDescent="0.2">
      <c r="A13" s="305" t="str">
        <f>IF(OR($P$18&lt;&gt;1,$M$3&lt;&gt;"ja"),IF(LOOKUP($P$18,$J$6:$M$6,$J13:$M13)="","",LOOKUP($P$18,$J$6:$M$6,$J13:$M13)),IF($N13="","",$N13))</f>
        <v/>
      </c>
      <c r="B13" s="306"/>
      <c r="C13" s="307"/>
      <c r="D13" s="123">
        <f>IF(ISERROR(ohne!D1057),0,ohne!D1057)</f>
        <v>0</v>
      </c>
      <c r="E13" s="123">
        <f>IF(ISERROR(ohne!E1057),0,ohne!E1057)</f>
        <v>0</v>
      </c>
      <c r="F13" s="123">
        <f>IF(ISERROR(ohne!F1057),0,ohne!F1057)</f>
        <v>0</v>
      </c>
      <c r="G13" s="123">
        <f>IF(ISERROR(ohne!G1057),0,ohne!G1057)</f>
        <v>0</v>
      </c>
      <c r="H13" s="123">
        <f t="shared" si="0"/>
        <v>0</v>
      </c>
      <c r="J13" s="115"/>
      <c r="K13" s="115"/>
      <c r="L13" s="115"/>
      <c r="M13" s="115"/>
      <c r="N13" s="115"/>
    </row>
    <row r="14" spans="1:17" ht="12.75" hidden="1" customHeight="1" outlineLevel="1" x14ac:dyDescent="0.2">
      <c r="A14" s="305" t="str">
        <f>IF(OR($P$18&lt;&gt;1,$M$3&lt;&gt;"ja"),IF(LOOKUP($P$18,$J$6:$M$6,$J14:$M14)="","",LOOKUP($P$18,$J$6:$M$6,$J14:$M14)),IF($N14="","",$N14))</f>
        <v/>
      </c>
      <c r="B14" s="306"/>
      <c r="C14" s="307"/>
      <c r="D14" s="123">
        <f>IF(ISERROR(ohne!D1058),0,ohne!D1058)</f>
        <v>0</v>
      </c>
      <c r="E14" s="123">
        <f>IF(ISERROR(ohne!E1058),0,ohne!E1058)</f>
        <v>0</v>
      </c>
      <c r="F14" s="123">
        <f>IF(ISERROR(ohne!F1058),0,ohne!F1058)</f>
        <v>0</v>
      </c>
      <c r="G14" s="123">
        <f>IF(ISERROR(ohne!G1058),0,ohne!G1058)</f>
        <v>0</v>
      </c>
      <c r="H14" s="123">
        <f t="shared" si="0"/>
        <v>0</v>
      </c>
      <c r="J14" s="115"/>
      <c r="K14" s="115"/>
      <c r="L14" s="115"/>
      <c r="M14" s="115"/>
      <c r="N14" s="115"/>
    </row>
    <row r="15" spans="1:17" ht="12.75" hidden="1" customHeight="1" outlineLevel="1" x14ac:dyDescent="0.2">
      <c r="A15" s="305" t="str">
        <f>IF(OR($P$18&lt;&gt;1,$M$3&lt;&gt;"ja"),IF(LOOKUP($P$18,$J$6:$M$6,$J15:$M15)="","",LOOKUP($P$18,$J$6:$M$6,$J15:$M15)),IF($N15="","",$N15))</f>
        <v/>
      </c>
      <c r="B15" s="306"/>
      <c r="C15" s="307"/>
      <c r="D15" s="123">
        <f>IF(ISERROR(ohne!D1059),0,ohne!D1059)</f>
        <v>0</v>
      </c>
      <c r="E15" s="123">
        <f>IF(ISERROR(ohne!E1059),0,ohne!E1059)</f>
        <v>0</v>
      </c>
      <c r="F15" s="123">
        <f>IF(ISERROR(ohne!F1059),0,ohne!F1059)</f>
        <v>0</v>
      </c>
      <c r="G15" s="123">
        <f>IF(ISERROR(ohne!G1059),0,ohne!G1059)</f>
        <v>0</v>
      </c>
      <c r="H15" s="123">
        <f t="shared" si="0"/>
        <v>0</v>
      </c>
      <c r="J15" s="115"/>
      <c r="K15" s="115"/>
      <c r="L15" s="115"/>
      <c r="M15" s="115"/>
      <c r="N15" s="115"/>
    </row>
    <row r="16" spans="1:17" ht="12.75" hidden="1" customHeight="1" outlineLevel="1" x14ac:dyDescent="0.2">
      <c r="A16" s="305" t="str">
        <f>IF(OR($P$18&lt;&gt;1,$M$3&lt;&gt;"ja"),IF(LOOKUP($P$18,$J$6:$M$6,$J16:$M16)="","",LOOKUP($P$18,$J$6:$M$6,$J16:$M16)),IF($N16="","",$N16))</f>
        <v/>
      </c>
      <c r="B16" s="306"/>
      <c r="C16" s="307"/>
      <c r="D16" s="123">
        <f>IF(ISERROR(ohne!D1060),0,ohne!D1060)</f>
        <v>0</v>
      </c>
      <c r="E16" s="123">
        <f>IF(ISERROR(ohne!E1060),0,ohne!E1060)</f>
        <v>0</v>
      </c>
      <c r="F16" s="123">
        <f>IF(ISERROR(ohne!F1060),0,ohne!F1060)</f>
        <v>0</v>
      </c>
      <c r="G16" s="123">
        <f>IF(ISERROR(ohne!G1060),0,ohne!G1060)</f>
        <v>0</v>
      </c>
      <c r="H16" s="123">
        <f t="shared" si="0"/>
        <v>0</v>
      </c>
      <c r="J16" s="115" t="s">
        <v>80</v>
      </c>
      <c r="K16" s="115"/>
      <c r="L16" s="115"/>
      <c r="M16" s="115" t="s">
        <v>80</v>
      </c>
      <c r="N16" s="115"/>
    </row>
    <row r="17" spans="1:16" ht="12.75" hidden="1" customHeight="1" outlineLevel="1" x14ac:dyDescent="0.2">
      <c r="A17" s="305" t="str">
        <f>IF(OR($P$18&lt;&gt;1,$M$3&lt;&gt;"ja"),IF(LOOKUP($P$18,$J$6:$M$6,$J17:$M17)="","",LOOKUP($P$18,$J$6:$M$6,$J17:$M17)),IF($N17="","",$N17))</f>
        <v>externe Studienkosten</v>
      </c>
      <c r="B17" s="306"/>
      <c r="C17" s="307"/>
      <c r="D17" s="123">
        <f>IF(ISERROR(ohne!D1061),0,ohne!D1061)</f>
        <v>0</v>
      </c>
      <c r="E17" s="123">
        <f>IF(ISERROR(ohne!E1061),0,ohne!E1061)</f>
        <v>0</v>
      </c>
      <c r="F17" s="123">
        <f>IF(ISERROR(ohne!F1061),0,ohne!F1061)</f>
        <v>0</v>
      </c>
      <c r="G17" s="123">
        <f>IF(ISERROR(ohne!G1061),0,ohne!G1061)</f>
        <v>0</v>
      </c>
      <c r="H17" s="123">
        <f t="shared" si="0"/>
        <v>0</v>
      </c>
      <c r="J17" s="115" t="s">
        <v>99</v>
      </c>
      <c r="K17" s="115" t="s">
        <v>77</v>
      </c>
      <c r="L17" s="115" t="s">
        <v>78</v>
      </c>
      <c r="M17" s="115" t="s">
        <v>79</v>
      </c>
      <c r="N17" s="115" t="s">
        <v>96</v>
      </c>
    </row>
    <row r="18" spans="1:16" ht="12.75" hidden="1" customHeight="1" outlineLevel="1" x14ac:dyDescent="0.2">
      <c r="A18" s="308" t="s">
        <v>98</v>
      </c>
      <c r="B18" s="309"/>
      <c r="C18" s="310"/>
      <c r="D18" s="122">
        <f>D7+SUM(D9:D17)</f>
        <v>0</v>
      </c>
      <c r="E18" s="122">
        <f>E7+SUM(E9:E17)</f>
        <v>0</v>
      </c>
      <c r="F18" s="122">
        <f>F7+SUM(F9:F17)</f>
        <v>0</v>
      </c>
      <c r="G18" s="122">
        <f>G7+SUM(G9:G17)</f>
        <v>0</v>
      </c>
      <c r="H18" s="122">
        <f t="shared" si="0"/>
        <v>0</v>
      </c>
      <c r="J18" s="317" t="s">
        <v>25</v>
      </c>
      <c r="K18" s="317"/>
      <c r="L18" s="317"/>
      <c r="M18" s="117" t="s">
        <v>41</v>
      </c>
      <c r="N18" s="303" t="s">
        <v>84</v>
      </c>
      <c r="O18" s="304"/>
      <c r="P18" s="118">
        <v>2</v>
      </c>
    </row>
  </sheetData>
  <sheetProtection password="BDC1" sheet="1" objects="1" scenarios="1" formatCells="0"/>
  <dataConsolidate link="1"/>
  <mergeCells count="22">
    <mergeCell ref="Q5:Q6"/>
    <mergeCell ref="A5:C6"/>
    <mergeCell ref="A15:C15"/>
    <mergeCell ref="A14:C14"/>
    <mergeCell ref="A18:C18"/>
    <mergeCell ref="A10:C10"/>
    <mergeCell ref="A17:C17"/>
    <mergeCell ref="A12:C12"/>
    <mergeCell ref="J18:L18"/>
    <mergeCell ref="Q7:Q9"/>
    <mergeCell ref="N5:N6"/>
    <mergeCell ref="J8:N8"/>
    <mergeCell ref="M3:M4"/>
    <mergeCell ref="J3:L4"/>
    <mergeCell ref="N18:O18"/>
    <mergeCell ref="A7:C7"/>
    <mergeCell ref="J5:M5"/>
    <mergeCell ref="A16:C16"/>
    <mergeCell ref="A11:C11"/>
    <mergeCell ref="A8:C8"/>
    <mergeCell ref="A13:C13"/>
    <mergeCell ref="A9:C9"/>
  </mergeCells>
  <phoneticPr fontId="4" type="noConversion"/>
  <conditionalFormatting sqref="H3">
    <cfRule type="expression" dxfId="16" priority="55">
      <formula>($H$3*100)=INT($H$3*100)</formula>
    </cfRule>
  </conditionalFormatting>
  <conditionalFormatting sqref="J3">
    <cfRule type="expression" dxfId="3" priority="404" stopIfTrue="1">
      <formula>$M$18="ja"</formula>
    </cfRule>
    <cfRule type="expression" dxfId="2" priority="405" stopIfTrue="1">
      <formula>#REF!="x"</formula>
    </cfRule>
  </conditionalFormatting>
  <conditionalFormatting sqref="M3:M4">
    <cfRule type="expression" dxfId="1" priority="406" stopIfTrue="1">
      <formula>$M$18="ja"</formula>
    </cfRule>
    <cfRule type="expression" dxfId="0" priority="407" stopIfTrue="1">
      <formula>#REF!="x"</formula>
    </cfRule>
  </conditionalFormatting>
  <dataValidations count="4">
    <dataValidation type="list" allowBlank="1" showInputMessage="1" showErrorMessage="1" errorTitle="Förderprogramm" error="nur Auswahl" promptTitle="Förderprogramm" prompt="Bitte die Programmteil-Nr. nach der Richtlinie auswählen." sqref="P18">
      <formula1>$J$6:$M$6</formula1>
    </dataValidation>
    <dataValidation allowBlank="1" showInputMessage="1" errorTitle="Subentionswert" promptTitle="Gemeinkosten" prompt="Wie hoch sind die zu kalkulierenden / beantragten Gemeinkosten?" sqref="P6"/>
    <dataValidation type="list" allowBlank="1" showInputMessage="1" showErrorMessage="1" errorTitle="Einzelantrag" error="nur Auswahl" promptTitle="Einzelantrag" prompt="Handelt es sich um einen Einzelantrag?" sqref="M18">
      <formula1>#REF!</formula1>
    </dataValidation>
    <dataValidation type="list" allowBlank="1" showInputMessage="1" showErrorMessage="1" error="nur Auswahl" promptTitle="Forschungseinrichtung" prompt="Handelt es sich um einen Forschungseinrichtung?" sqref="M3:M4">
      <formula1>#REF!</formula1>
    </dataValidation>
  </dataValidations>
  <pageMargins left="0.98425196850393704" right="0.59055118110236227" top="0.98425196850393704" bottom="0.98425196850393704" header="0.51181102362204722" footer="0.51181102362204722"/>
  <pageSetup paperSize="9" orientation="portrait" horizontalDpi="4294967292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5</vt:i4>
      </vt:variant>
    </vt:vector>
  </HeadingPairs>
  <TitlesOfParts>
    <vt:vector size="9" baseType="lpstr">
      <vt:lpstr>Anlage 3</vt:lpstr>
      <vt:lpstr>Anlage 4</vt:lpstr>
      <vt:lpstr>ohne</vt:lpstr>
      <vt:lpstr>Finanzierungsplan</vt:lpstr>
      <vt:lpstr>'Anlage 3'!Druckbereich</vt:lpstr>
      <vt:lpstr>'Anlage 4'!Druckbereich</vt:lpstr>
      <vt:lpstr>Finanzierungsplan!Druckbereich</vt:lpstr>
      <vt:lpstr>'Anlage 3'!Drucktitel</vt:lpstr>
      <vt:lpstr>Finanzierungsplan!Drucktitel</vt:lpstr>
    </vt:vector>
  </TitlesOfParts>
  <Company>TBI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Netz</dc:creator>
  <cp:keywords>AZA</cp:keywords>
  <dc:description>AZA für alle Programmteile</dc:description>
  <cp:lastModifiedBy>Netz</cp:lastModifiedBy>
  <cp:lastPrinted>2019-05-14T06:16:28Z</cp:lastPrinted>
  <dcterms:created xsi:type="dcterms:W3CDTF">1999-07-08T12:46:08Z</dcterms:created>
  <dcterms:modified xsi:type="dcterms:W3CDTF">2020-03-02T14:37:27Z</dcterms:modified>
  <cp:category>AZA</cp:category>
</cp:coreProperties>
</file>